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1325"/>
  </bookViews>
  <sheets>
    <sheet name="2027" sheetId="1" r:id="rId1"/>
  </sheets>
  <calcPr calcId="145621"/>
</workbook>
</file>

<file path=xl/calcChain.xml><?xml version="1.0" encoding="utf-8"?>
<calcChain xmlns="http://schemas.openxmlformats.org/spreadsheetml/2006/main">
  <c r="F121" i="1" l="1"/>
  <c r="H121" i="1"/>
  <c r="D121" i="1"/>
  <c r="D111" i="1"/>
  <c r="H111" i="1" s="1"/>
  <c r="F107" i="1"/>
  <c r="F104" i="1" s="1"/>
  <c r="H107" i="1"/>
  <c r="D107" i="1"/>
  <c r="D104" i="1"/>
  <c r="H103" i="1"/>
  <c r="D103" i="1"/>
  <c r="H99" i="1"/>
  <c r="D99" i="1"/>
  <c r="H98" i="1"/>
  <c r="H96" i="1" s="1"/>
  <c r="D98" i="1"/>
  <c r="D96" i="1" s="1"/>
  <c r="F96" i="1"/>
  <c r="D93" i="1"/>
  <c r="H93" i="1"/>
  <c r="F93" i="1"/>
  <c r="F90" i="1"/>
  <c r="D90" i="1"/>
  <c r="D83" i="1" s="1"/>
  <c r="H90" i="1"/>
  <c r="H87" i="1"/>
  <c r="F87" i="1"/>
  <c r="D87" i="1"/>
  <c r="H84" i="1"/>
  <c r="H83" i="1" s="1"/>
  <c r="F84" i="1"/>
  <c r="F83" i="1" s="1"/>
  <c r="D84" i="1"/>
  <c r="H80" i="1"/>
  <c r="F80" i="1"/>
  <c r="D80" i="1"/>
  <c r="F77" i="1"/>
  <c r="D77" i="1"/>
  <c r="D76" i="1" s="1"/>
  <c r="H77" i="1"/>
  <c r="D73" i="1"/>
  <c r="H73" i="1"/>
  <c r="F73" i="1"/>
  <c r="F70" i="1"/>
  <c r="D70" i="1"/>
  <c r="H70" i="1"/>
  <c r="F39" i="1"/>
  <c r="F66" i="1"/>
  <c r="D66" i="1"/>
  <c r="H63" i="1"/>
  <c r="F63" i="1"/>
  <c r="D63" i="1"/>
  <c r="F62" i="1"/>
  <c r="D62" i="1"/>
  <c r="H59" i="1"/>
  <c r="F59" i="1"/>
  <c r="D59" i="1"/>
  <c r="H56" i="1"/>
  <c r="F56" i="1"/>
  <c r="H55" i="1"/>
  <c r="F55" i="1"/>
  <c r="H52" i="1"/>
  <c r="F52" i="1"/>
  <c r="H49" i="1"/>
  <c r="D49" i="1"/>
  <c r="H48" i="1"/>
  <c r="F45" i="1"/>
  <c r="D45" i="1"/>
  <c r="H45" i="1"/>
  <c r="H41" i="1" s="1"/>
  <c r="D42" i="1"/>
  <c r="D41" i="1" s="1"/>
  <c r="H42" i="1"/>
  <c r="F42" i="1"/>
  <c r="H39" i="1"/>
  <c r="D39" i="1"/>
  <c r="F38" i="1"/>
  <c r="F37" i="1" s="1"/>
  <c r="F36" i="1"/>
  <c r="H35" i="1"/>
  <c r="D35" i="1"/>
  <c r="F69" i="1" l="1"/>
  <c r="F76" i="1"/>
  <c r="H104" i="1"/>
  <c r="D69" i="1"/>
  <c r="F35" i="1"/>
  <c r="H36" i="1"/>
  <c r="H38" i="1"/>
  <c r="F49" i="1"/>
  <c r="F48" i="1" s="1"/>
  <c r="D52" i="1"/>
  <c r="D48" i="1" s="1"/>
  <c r="D56" i="1"/>
  <c r="D55" i="1" s="1"/>
  <c r="H66" i="1"/>
  <c r="H62" i="1" s="1"/>
  <c r="F41" i="1"/>
  <c r="H69" i="1"/>
  <c r="H76" i="1"/>
  <c r="D36" i="1"/>
  <c r="D34" i="1" s="1"/>
  <c r="D33" i="1" s="1"/>
  <c r="D38" i="1"/>
  <c r="D37" i="1" s="1"/>
  <c r="D31" i="1" l="1"/>
  <c r="F34" i="1"/>
  <c r="H37" i="1"/>
  <c r="H34" i="1"/>
  <c r="F33" i="1" l="1"/>
  <c r="H33" i="1"/>
  <c r="F31" i="1" l="1"/>
  <c r="H31" i="1"/>
</calcChain>
</file>

<file path=xl/sharedStrings.xml><?xml version="1.0" encoding="utf-8"?>
<sst xmlns="http://schemas.openxmlformats.org/spreadsheetml/2006/main" count="359" uniqueCount="172">
  <si>
    <t>П Р Е Д Л О Ж Е Н И Е</t>
  </si>
  <si>
    <t xml:space="preserve">      о размере цен (тарифов), долгосрочных параметров регулирования</t>
  </si>
  <si>
    <t>на 2027 год</t>
  </si>
  <si>
    <t>Акционерное общество "Читаэнергосбыт" (АО "Читаэнергосбыт)</t>
  </si>
  <si>
    <t>Раздел 1. Информация об организации</t>
  </si>
  <si>
    <t>Полное наименование</t>
  </si>
  <si>
    <t>Акционерное общество "Читаэнергосбыт"</t>
  </si>
  <si>
    <t>Сокращенное наименование</t>
  </si>
  <si>
    <t>АО "Читаэнергосбыт</t>
  </si>
  <si>
    <t>Место нахождения</t>
  </si>
  <si>
    <t>г. Чита, ул. Бабушкина, 38</t>
  </si>
  <si>
    <t>Фактический адрес</t>
  </si>
  <si>
    <t>ИНН</t>
  </si>
  <si>
    <t>КПП</t>
  </si>
  <si>
    <t>Ф.И.О. руководителя</t>
  </si>
  <si>
    <t>Голиков Алексей Витальевич</t>
  </si>
  <si>
    <t>Адрес электронной почты</t>
  </si>
  <si>
    <t>delo@e-sbyt.ru</t>
  </si>
  <si>
    <t>Контактный телефон</t>
  </si>
  <si>
    <t xml:space="preserve"> +7(3022)23-33-99</t>
  </si>
  <si>
    <t>Факс</t>
  </si>
  <si>
    <t xml:space="preserve"> +7(3022)23-33-98</t>
  </si>
  <si>
    <t>Раздел 2. Основные показатели деятельности гарантирующих поставщиков</t>
  </si>
  <si>
    <t>N п/п</t>
  </si>
  <si>
    <t>Наименование показателей</t>
  </si>
  <si>
    <t>Единица измерения</t>
  </si>
  <si>
    <t>Фактические показатели за год, предшествующий базовому периоду</t>
  </si>
  <si>
    <t>Показатели, утвержденные на базовый период</t>
  </si>
  <si>
    <t>Предложения на расчетный период регулирования</t>
  </si>
  <si>
    <t>1.</t>
  </si>
  <si>
    <t>Объемы полезного отпуска электрической энергии - всего</t>
  </si>
  <si>
    <t>в том числе:</t>
  </si>
  <si>
    <t>1.1.</t>
  </si>
  <si>
    <t>населению и приравненным к нему категориям потребителей</t>
  </si>
  <si>
    <t>тыс. кВтч</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</si>
  <si>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</si>
  <si>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</si>
  <si>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</si>
  <si>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</si>
  <si>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</si>
  <si>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</si>
  <si>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</si>
  <si>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</si>
  <si>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</si>
  <si>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</si>
  <si>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</si>
  <si>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</si>
  <si>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</si>
  <si>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</si>
  <si>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</si>
  <si>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</si>
  <si>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</si>
  <si>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</si>
  <si>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</si>
  <si>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</si>
  <si>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</si>
  <si>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</si>
  <si>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</si>
  <si>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</si>
  <si>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</si>
  <si>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</si>
  <si>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</si>
  <si>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</si>
  <si>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</si>
  <si>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</si>
  <si>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1.2.</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</si>
  <si>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</si>
  <si>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</si>
  <si>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</si>
  <si>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</si>
  <si>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1.3.</t>
  </si>
  <si>
    <t>сетевым организациям, приобретающим электрическую энергию в целях компенсации потерь электрической энергии в сетях</t>
  </si>
  <si>
    <t>2.</t>
  </si>
  <si>
    <t>Количество обслуживаемых договоров - всего</t>
  </si>
  <si>
    <t>2.1.</t>
  </si>
  <si>
    <t>с населением и приравненными к нему категориями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</si>
  <si>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</si>
  <si>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</si>
  <si>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</si>
  <si>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t>
  </si>
  <si>
    <t>2.3.</t>
  </si>
  <si>
    <t>с сетевыми организациями, приобретающими электрическую энергию в целях компенсации потерь электрической энергии в сетях</t>
  </si>
  <si>
    <t>3.</t>
  </si>
  <si>
    <t>Количество точек учета по обслуживаемым договорам - всего</t>
  </si>
  <si>
    <t>3.1.</t>
  </si>
  <si>
    <t>по населению и приравненными к нему категориями потребителей</t>
  </si>
  <si>
    <t>штук</t>
  </si>
  <si>
    <t>3.2.</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</si>
  <si>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</si>
  <si>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4.</t>
  </si>
  <si>
    <t>Количество точек подключения</t>
  </si>
  <si>
    <t>5.</t>
  </si>
  <si>
    <t>Необходимая валовая выручка гарантирующего поставщика</t>
  </si>
  <si>
    <t>тыс. рублей</t>
  </si>
  <si>
    <t>6.</t>
  </si>
  <si>
    <t>Показатели численности персонала и фонда оплаты труда по регулируемым видам деятельности</t>
  </si>
  <si>
    <t>6.1.</t>
  </si>
  <si>
    <t>Среднесписочная численность персонала</t>
  </si>
  <si>
    <t>человек</t>
  </si>
  <si>
    <t>6.2.</t>
  </si>
  <si>
    <t>Среднемесячная заработная плата на одного работника</t>
  </si>
  <si>
    <t>тыс. рублей на человека</t>
  </si>
  <si>
    <t>6.3.</t>
  </si>
  <si>
    <t>Реквизиты отраслевого тарифного соглашения (дата утверждения, срок действия)</t>
  </si>
  <si>
    <t xml:space="preserve"> дата утверждение 25.12.2024, срок действия до 2027 г.</t>
  </si>
  <si>
    <t>7.</t>
  </si>
  <si>
    <t>Проценты по обслуживанию кредитов</t>
  </si>
  <si>
    <t>8.</t>
  </si>
  <si>
    <t>Резерв по сомнительным долгам</t>
  </si>
  <si>
    <t>9.</t>
  </si>
  <si>
    <t>Необходимые расходы из прибыли</t>
  </si>
  <si>
    <t>10.</t>
  </si>
  <si>
    <t>Чистая прибыль (убыток)</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</si>
  <si>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</si>
  <si>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</si>
  <si>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</si>
  <si>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</si>
  <si>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</si>
  <si>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Распоряжение Министерства жилищно-коммунального хозяйства, энергетики, цифровизации и связи Забайкальского края №48-р от 01.07.2024г.
www.e-sbyt.ru</t>
  </si>
  <si>
    <t>Раздел 3. Цены (тарифы) по регулируемым видам деятельности организации</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</si>
  <si>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</si>
  <si>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</si>
  <si>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</si>
  <si>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</si>
  <si>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</si>
  <si>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</si>
  <si>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</si>
  <si>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</si>
  <si>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услуги по передаче электрической энергии (мощности)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</si>
  <si>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</si>
  <si>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</si>
  <si>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</si>
  <si>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</si>
  <si>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</si>
  <si>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</si>
  <si>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</si>
  <si>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</si>
  <si>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3.3.</t>
  </si>
  <si>
    <t>величина сбытовой надбавки для прочих потребителей</t>
  </si>
  <si>
    <t>Для генерирующих объектов</t>
  </si>
  <si>
    <t>4.1.</t>
  </si>
  <si>
    <t>цена на электрическую энергию</t>
  </si>
  <si>
    <t xml:space="preserve">руб./тыс.кВтч </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</si>
  <si>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</si>
  <si>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</si>
  <si>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</si>
  <si>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</si>
  <si>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</si>
  <si>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</si>
  <si>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</si>
  <si>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</si>
  <si>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</si>
  <si>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</si>
  <si>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1,2 - 2,5 кг/кв.см.</t>
  </si>
  <si>
    <t>2,5 - 7,0 кг/кв.см.</t>
  </si>
  <si>
    <t>7,0 - 13,0 кг/кв.см.</t>
  </si>
  <si>
    <t>&gt; 13 кг/кв.см.</t>
  </si>
  <si>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</si>
  <si>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</si>
  <si>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</si>
  <si>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</si>
  <si>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</si>
  <si>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</si>
  <si>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t>
  </si>
  <si>
    <t>4.4.2.</t>
  </si>
  <si>
    <t>тариф на тепловую энергию</t>
  </si>
  <si>
    <t>месяц руб./Гкал</t>
  </si>
  <si>
    <t>4.5.</t>
  </si>
  <si>
    <t>средний тариф на теплоноситель, в том числе:</t>
  </si>
  <si>
    <t>вода</t>
  </si>
  <si>
    <t>руб./куб. метра</t>
  </si>
  <si>
    <t>пар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</si>
</sst>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р_._-;\-* #,##0.00\ _р_._-;_-* &quot;-&quot;??\ _р_._-;_-@_-"/>
    <numFmt numFmtId="164" formatCode="#,##0.000"/>
    <numFmt numFmtId="165" formatCode="0.0"/>
    <numFmt numFmtId="166" formatCode="_-* #,##0.00\ _₽_-;\-* #,##0.00\ _₽_-;_-* &quot;-&quot;??\ _₽_-;_-@_-"/>
    <numFmt numFmtId="167" formatCode="0.0000000"/>
    <numFmt numFmtId="168" formatCode="#,##0.00000"/>
  </numFmts>
  <fonts count="11" x14ac:knownFonts="1">
    <font>
      <sz val="11"/>
      <color theme="1"/>
      <name val="Calibri"/>
      <family val="2"/>
      <charset val="204"/>
      <scheme val="minor"/>
    </font>
    <font>
      <sz val="11"/>
      <color theme="1"/>
      <name val="Calibri"/>
      <family val="2"/>
      <charset val="204"/>
      <scheme val="minor"/>
    </font>
    <font>
      <b/>
      <sz val="11"/>
      <color theme="1"/>
      <name val="Times New Roman"/>
      <family val="1"/>
      <charset val="204"/>
    </font>
    <font>
      <sz val="10"/>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sz val="12"/>
      <name val="Times New Roman"/>
      <family val="1"/>
      <charset val="204"/>
    </font>
    <font>
      <sz val="12"/>
      <color theme="1"/>
      <name val="Times New Roman"/>
      <family val="1"/>
      <charset val="204"/>
    </font>
    <font>
      <sz val="10"/>
      <name val="Arial Cyr"/>
    </font>
    <font>
      <sz val="8"/>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0" fillId="0" borderId="0"/>
    <xf numFmtId="166" fontId="1" fillId="0" borderId="0" applyFont="0" applyFill="0" applyBorder="0" applyAlignment="0" applyProtection="0"/>
  </cellStyleXfs>
  <cellXfs count="76">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indent="1"/>
    </xf>
    <xf numFmtId="10" fontId="3" fillId="0" borderId="0" xfId="2" applyNumberFormat="1" applyFont="1" applyAlignment="1">
      <alignment horizontal="center" vertical="center" wrapText="1"/>
    </xf>
    <xf numFmtId="0" fontId="3" fillId="0" borderId="1" xfId="0" applyFont="1" applyBorder="1" applyAlignment="1">
      <alignment horizontal="left" vertical="center" wrapText="1" indent="2"/>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Border="1" applyAlignment="1">
      <alignment vertical="center" wrapText="1"/>
    </xf>
    <xf numFmtId="0" fontId="3" fillId="0" borderId="1" xfId="0" applyFont="1" applyBorder="1" applyAlignment="1">
      <alignment horizontal="left" vertical="center" wrapText="1" indent="3"/>
    </xf>
    <xf numFmtId="0" fontId="3" fillId="0" borderId="0" xfId="0" applyFont="1" applyAlignment="1">
      <alignment vertical="center" wrapText="1"/>
    </xf>
    <xf numFmtId="3" fontId="3" fillId="0" borderId="1" xfId="0" applyNumberFormat="1" applyFont="1" applyFill="1" applyBorder="1" applyAlignment="1">
      <alignment horizontal="center" vertical="center" wrapText="1"/>
    </xf>
    <xf numFmtId="0" fontId="5" fillId="0" borderId="0" xfId="0" applyFont="1" applyAlignment="1"/>
    <xf numFmtId="3" fontId="4" fillId="0" borderId="2"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center" wrapText="1" indent="1"/>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indent="2"/>
    </xf>
    <xf numFmtId="0" fontId="3" fillId="0" borderId="0" xfId="0" applyFont="1" applyFill="1" applyAlignment="1">
      <alignment vertical="center" wrapText="1"/>
    </xf>
    <xf numFmtId="0" fontId="4" fillId="0" borderId="0" xfId="0" applyFont="1" applyFill="1" applyAlignment="1">
      <alignment vertical="center" wrapText="1"/>
    </xf>
    <xf numFmtId="3" fontId="4" fillId="0" borderId="0" xfId="0" applyNumberFormat="1" applyFont="1" applyFill="1" applyAlignment="1">
      <alignment horizontal="center" vertical="center" wrapText="1"/>
    </xf>
    <xf numFmtId="164" fontId="6" fillId="0" borderId="0" xfId="0" applyNumberFormat="1" applyFont="1" applyFill="1" applyAlignment="1">
      <alignment horizontal="center" vertical="center" wrapText="1"/>
    </xf>
    <xf numFmtId="4" fontId="6" fillId="0" borderId="0" xfId="0" applyNumberFormat="1" applyFont="1" applyFill="1" applyAlignment="1">
      <alignment horizontal="center" vertical="center" wrapText="1"/>
    </xf>
    <xf numFmtId="4" fontId="7" fillId="0" borderId="0" xfId="0" applyNumberFormat="1" applyFont="1" applyBorder="1" applyAlignment="1">
      <alignment horizontal="center" vertical="center" wrapText="1"/>
    </xf>
    <xf numFmtId="4" fontId="8" fillId="0" borderId="0" xfId="0" applyNumberFormat="1" applyFont="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xf>
    <xf numFmtId="43" fontId="7" fillId="0" borderId="0" xfId="1" applyFont="1" applyBorder="1" applyAlignment="1">
      <alignment horizontal="center" vertical="top" wrapText="1"/>
    </xf>
    <xf numFmtId="0" fontId="4" fillId="0" borderId="0" xfId="0" applyFont="1" applyBorder="1" applyAlignment="1">
      <alignment horizontal="center" vertical="center" wrapText="1"/>
    </xf>
    <xf numFmtId="43" fontId="7" fillId="0" borderId="0" xfId="0" applyNumberFormat="1" applyFont="1" applyBorder="1"/>
    <xf numFmtId="3" fontId="4" fillId="0" borderId="0" xfId="0" applyNumberFormat="1" applyFont="1" applyBorder="1" applyAlignment="1">
      <alignment horizontal="center" vertical="center" wrapText="1"/>
    </xf>
    <xf numFmtId="165" fontId="4" fillId="0" borderId="2"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6" fontId="4" fillId="0" borderId="0" xfId="0" applyNumberFormat="1" applyFont="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lignment horizontal="left" vertical="center" wrapText="1"/>
    </xf>
    <xf numFmtId="2" fontId="3" fillId="0" borderId="1" xfId="0" applyNumberFormat="1" applyFont="1" applyFill="1" applyBorder="1" applyAlignment="1">
      <alignment horizontal="center" vertical="center" wrapText="1"/>
    </xf>
    <xf numFmtId="167" fontId="7" fillId="0" borderId="0" xfId="0" applyNumberFormat="1" applyFont="1" applyBorder="1" applyAlignment="1">
      <alignment horizontal="center" vertical="top" wrapText="1"/>
    </xf>
    <xf numFmtId="168" fontId="7" fillId="0" borderId="0" xfId="0" applyNumberFormat="1" applyFont="1" applyFill="1" applyBorder="1" applyAlignment="1">
      <alignment horizontal="center" vertical="center" wrapText="1"/>
    </xf>
    <xf numFmtId="167" fontId="5" fillId="0" borderId="0" xfId="0" applyNumberFormat="1" applyFont="1" applyBorder="1" applyAlignment="1">
      <alignment horizontal="center" vertical="top" wrapText="1"/>
    </xf>
    <xf numFmtId="2" fontId="3" fillId="0" borderId="0" xfId="0" applyNumberFormat="1" applyFont="1" applyBorder="1" applyAlignment="1">
      <alignment horizontal="center" vertical="center" wrapText="1"/>
    </xf>
    <xf numFmtId="167" fontId="3" fillId="0" borderId="0" xfId="0" applyNumberFormat="1" applyFont="1" applyBorder="1" applyAlignment="1">
      <alignment horizontal="center" vertical="center" wrapText="1"/>
    </xf>
    <xf numFmtId="167" fontId="3" fillId="0" borderId="0" xfId="0" applyNumberFormat="1" applyFont="1" applyAlignment="1">
      <alignment horizontal="center" vertical="center" wrapText="1"/>
    </xf>
    <xf numFmtId="10" fontId="7" fillId="0" borderId="0" xfId="0" applyNumberFormat="1" applyFont="1" applyBorder="1" applyAlignment="1">
      <alignment horizontal="center" vertical="top" wrapText="1"/>
    </xf>
    <xf numFmtId="0" fontId="4" fillId="0" borderId="0" xfId="0" applyFont="1" applyAlignment="1">
      <alignment vertical="center" wrapText="1"/>
    </xf>
  </cellXfs>
  <cellStyles count="6">
    <cellStyle name="Обычный" xfId="0" builtinId="0"/>
    <cellStyle name="Обычный 14" xfId="3"/>
    <cellStyle name="Обычный 17" xfId="4"/>
    <cellStyle name="Процентный" xfId="2" builtinId="5"/>
    <cellStyle name="Финансовый" xfId="1"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8"/>
  <sheetViews>
    <sheetView tabSelected="1" topLeftCell="A118" workbookViewId="0">
      <selection activeCell="A18" sqref="A18"/>
    </sheetView>
  </sheetViews>
  <sheetFormatPr defaultRowHeight="12.75" x14ac:dyDescent="0.25"/>
  <cols>
    <col min="1" max="1" width="6.28515625" style="2" bestFit="1" customWidth="1"/>
    <col min="2" max="2" width="40.5703125" style="2" customWidth="1"/>
    <col min="3" max="3" width="12.85546875" style="2" customWidth="1"/>
    <col min="4" max="9" width="13" style="2" customWidth="1"/>
    <col min="10" max="10" width="9.140625" style="2"/>
    <col min="11" max="12" width="15.42578125" style="2" bestFit="1" customWidth="1"/>
    <col min="13" max="13" width="18.5703125" style="2" bestFit="1" customWidth="1"/>
    <col min="14" max="14" width="11.42578125" style="2" bestFit="1" customWidth="1"/>
    <col min="15" max="15" width="11.42578125" style="2" customWidth="1"/>
    <col min="16" max="17" width="11.42578125" style="2" bestFit="1" customWidth="1"/>
    <col min="18" max="16384" width="9.140625" style="2"/>
  </cols>
  <sheetData>
    <row r="1" spans="1:9" ht="14.25" x14ac:dyDescent="0.25">
      <c r="A1" s="1" t="s">
        <v>0</v>
      </c>
      <c r="B1" s="1"/>
      <c r="C1" s="1"/>
      <c r="D1" s="1"/>
      <c r="E1" s="1"/>
      <c r="F1" s="1"/>
      <c r="G1" s="1"/>
      <c r="H1" s="1"/>
      <c r="I1" s="1"/>
    </row>
    <row r="2" spans="1:9" ht="14.25" x14ac:dyDescent="0.25">
      <c r="A2" s="1" t="s">
        <v>1</v>
      </c>
      <c r="B2" s="1"/>
      <c r="C2" s="1"/>
      <c r="D2" s="1"/>
      <c r="E2" s="1"/>
      <c r="F2" s="1"/>
      <c r="G2" s="1"/>
      <c r="H2" s="1"/>
      <c r="I2" s="1"/>
    </row>
    <row r="3" spans="1:9" ht="14.25" x14ac:dyDescent="0.25">
      <c r="A3" s="1" t="s">
        <v>2</v>
      </c>
      <c r="B3" s="1"/>
      <c r="C3" s="1"/>
      <c r="D3" s="1"/>
      <c r="E3" s="1"/>
      <c r="F3" s="1"/>
      <c r="G3" s="1"/>
      <c r="H3" s="1"/>
      <c r="I3" s="1"/>
    </row>
    <row r="4" spans="1:9" ht="14.25" x14ac:dyDescent="0.25">
      <c r="A4" s="1" t="s">
        <v>3</v>
      </c>
      <c r="B4" s="1"/>
      <c r="C4" s="1"/>
      <c r="D4" s="1"/>
      <c r="E4" s="1"/>
      <c r="F4" s="1"/>
      <c r="G4" s="1"/>
      <c r="H4" s="1"/>
      <c r="I4" s="1"/>
    </row>
    <row r="6" spans="1:9" ht="14.25" x14ac:dyDescent="0.25">
      <c r="A6" s="1" t="s">
        <v>4</v>
      </c>
      <c r="B6" s="1"/>
      <c r="C6" s="1"/>
      <c r="D6" s="1"/>
      <c r="E6" s="1"/>
      <c r="F6" s="1"/>
      <c r="G6" s="1"/>
      <c r="H6" s="1"/>
      <c r="I6" s="1"/>
    </row>
    <row r="8" spans="1:9" x14ac:dyDescent="0.25">
      <c r="B8" s="3" t="s">
        <v>5</v>
      </c>
      <c r="C8" s="4" t="s">
        <v>6</v>
      </c>
      <c r="D8" s="4"/>
      <c r="E8" s="4"/>
      <c r="F8" s="4"/>
      <c r="G8" s="4"/>
      <c r="H8" s="4"/>
      <c r="I8" s="4"/>
    </row>
    <row r="9" spans="1:9" x14ac:dyDescent="0.25">
      <c r="B9" s="3"/>
      <c r="C9" s="3"/>
      <c r="D9" s="3"/>
      <c r="E9" s="3"/>
      <c r="F9" s="3"/>
      <c r="G9" s="3"/>
      <c r="H9" s="3"/>
    </row>
    <row r="10" spans="1:9" ht="12.75" customHeight="1" x14ac:dyDescent="0.25">
      <c r="B10" s="3" t="s">
        <v>7</v>
      </c>
      <c r="C10" s="4" t="s">
        <v>8</v>
      </c>
      <c r="D10" s="4"/>
      <c r="E10" s="4"/>
      <c r="F10" s="4"/>
      <c r="G10" s="4"/>
      <c r="H10" s="4"/>
      <c r="I10" s="4"/>
    </row>
    <row r="11" spans="1:9" x14ac:dyDescent="0.25">
      <c r="B11" s="3"/>
      <c r="C11" s="3"/>
      <c r="D11" s="3"/>
      <c r="E11" s="3"/>
      <c r="F11" s="3"/>
      <c r="G11" s="3"/>
      <c r="H11" s="3"/>
    </row>
    <row r="12" spans="1:9" ht="12.75" customHeight="1" x14ac:dyDescent="0.25">
      <c r="B12" s="3" t="s">
        <v>9</v>
      </c>
      <c r="C12" s="4" t="s">
        <v>10</v>
      </c>
      <c r="D12" s="4"/>
      <c r="E12" s="4"/>
      <c r="F12" s="4"/>
      <c r="G12" s="4"/>
      <c r="H12" s="4"/>
      <c r="I12" s="4"/>
    </row>
    <row r="13" spans="1:9" x14ac:dyDescent="0.25">
      <c r="B13" s="3"/>
      <c r="C13" s="3"/>
      <c r="D13" s="3"/>
      <c r="E13" s="3"/>
      <c r="F13" s="3"/>
      <c r="G13" s="3"/>
      <c r="H13" s="3"/>
    </row>
    <row r="14" spans="1:9" ht="12.75" customHeight="1" x14ac:dyDescent="0.25">
      <c r="B14" s="3" t="s">
        <v>11</v>
      </c>
      <c r="C14" s="4" t="s">
        <v>10</v>
      </c>
      <c r="D14" s="4"/>
      <c r="E14" s="4"/>
      <c r="F14" s="4"/>
      <c r="G14" s="4"/>
      <c r="H14" s="4"/>
      <c r="I14" s="4"/>
    </row>
    <row r="15" spans="1:9" x14ac:dyDescent="0.25">
      <c r="B15" s="3"/>
      <c r="C15" s="3"/>
      <c r="D15" s="3"/>
      <c r="E15" s="3"/>
      <c r="F15" s="3"/>
      <c r="G15" s="3"/>
      <c r="H15" s="3"/>
    </row>
    <row r="16" spans="1:9" x14ac:dyDescent="0.25">
      <c r="B16" s="3" t="s">
        <v>12</v>
      </c>
      <c r="C16" s="4">
        <v>7536066430</v>
      </c>
      <c r="D16" s="4"/>
      <c r="E16" s="4"/>
      <c r="F16" s="4"/>
      <c r="G16" s="4"/>
      <c r="H16" s="4"/>
      <c r="I16" s="4"/>
    </row>
    <row r="17" spans="1:9" x14ac:dyDescent="0.25">
      <c r="B17" s="3"/>
      <c r="C17" s="3"/>
      <c r="D17" s="3"/>
      <c r="E17" s="3"/>
      <c r="F17" s="3"/>
      <c r="G17" s="3"/>
      <c r="H17" s="3"/>
    </row>
    <row r="18" spans="1:9" x14ac:dyDescent="0.25">
      <c r="B18" s="3" t="s">
        <v>13</v>
      </c>
      <c r="C18" s="4">
        <v>775050001</v>
      </c>
      <c r="D18" s="4"/>
      <c r="E18" s="4"/>
      <c r="F18" s="4"/>
      <c r="G18" s="4"/>
      <c r="H18" s="4"/>
      <c r="I18" s="4"/>
    </row>
    <row r="19" spans="1:9" x14ac:dyDescent="0.25">
      <c r="B19" s="3"/>
      <c r="C19" s="3"/>
      <c r="D19" s="3"/>
      <c r="E19" s="3"/>
      <c r="F19" s="3"/>
      <c r="G19" s="3"/>
      <c r="H19" s="3"/>
    </row>
    <row r="20" spans="1:9" ht="12.75" customHeight="1" x14ac:dyDescent="0.25">
      <c r="B20" s="3" t="s">
        <v>14</v>
      </c>
      <c r="C20" s="4" t="s">
        <v>15</v>
      </c>
      <c r="D20" s="4"/>
      <c r="E20" s="4"/>
      <c r="F20" s="4"/>
      <c r="G20" s="4"/>
      <c r="H20" s="4"/>
      <c r="I20" s="4"/>
    </row>
    <row r="21" spans="1:9" x14ac:dyDescent="0.25">
      <c r="B21" s="3"/>
      <c r="C21" s="4"/>
      <c r="D21" s="4"/>
      <c r="E21" s="4"/>
      <c r="F21" s="4"/>
      <c r="G21" s="4"/>
      <c r="H21" s="4"/>
      <c r="I21" s="4"/>
    </row>
    <row r="22" spans="1:9" ht="12.75" customHeight="1" x14ac:dyDescent="0.25">
      <c r="B22" s="3" t="s">
        <v>16</v>
      </c>
      <c r="C22" s="4" t="s">
        <v>17</v>
      </c>
      <c r="D22" s="4"/>
      <c r="E22" s="4"/>
      <c r="F22" s="4"/>
      <c r="G22" s="4"/>
      <c r="H22" s="4"/>
      <c r="I22" s="4"/>
    </row>
    <row r="23" spans="1:9" x14ac:dyDescent="0.25">
      <c r="B23" s="3"/>
      <c r="C23" s="3"/>
      <c r="D23" s="3"/>
      <c r="E23" s="3"/>
      <c r="F23" s="3"/>
      <c r="G23" s="3"/>
      <c r="H23" s="3"/>
    </row>
    <row r="24" spans="1:9" ht="12.75" customHeight="1" x14ac:dyDescent="0.25">
      <c r="B24" s="3" t="s">
        <v>18</v>
      </c>
      <c r="C24" s="4" t="s">
        <v>19</v>
      </c>
      <c r="D24" s="4"/>
      <c r="E24" s="4"/>
      <c r="F24" s="4"/>
      <c r="G24" s="4"/>
      <c r="H24" s="4"/>
      <c r="I24" s="4"/>
    </row>
    <row r="25" spans="1:9" x14ac:dyDescent="0.25">
      <c r="B25" s="3"/>
      <c r="C25" s="3"/>
      <c r="D25" s="3"/>
      <c r="E25" s="3"/>
      <c r="F25" s="3"/>
      <c r="G25" s="3"/>
      <c r="H25" s="3"/>
    </row>
    <row r="26" spans="1:9" ht="12.75" customHeight="1" x14ac:dyDescent="0.25">
      <c r="B26" s="3" t="s">
        <v>20</v>
      </c>
      <c r="C26" s="4" t="s">
        <v>21</v>
      </c>
      <c r="D26" s="4"/>
      <c r="E26" s="4"/>
      <c r="F26" s="4"/>
      <c r="G26" s="4"/>
      <c r="H26" s="4"/>
      <c r="I26" s="4"/>
    </row>
    <row r="28" spans="1:9" ht="14.25" x14ac:dyDescent="0.25">
      <c r="A28" s="1" t="s">
        <v>22</v>
      </c>
      <c r="B28" s="1"/>
      <c r="C28" s="1"/>
      <c r="D28" s="1"/>
      <c r="E28" s="1"/>
      <c r="F28" s="1"/>
      <c r="G28" s="1"/>
      <c r="H28" s="1"/>
      <c r="I28" s="1"/>
    </row>
    <row r="30" spans="1:9" ht="42.75" customHeight="1" x14ac:dyDescent="0.25">
      <c r="A30" s="5" t="s">
        <v>23</v>
      </c>
      <c r="B30" s="5" t="s">
        <v>24</v>
      </c>
      <c r="C30" s="5" t="s">
        <v>25</v>
      </c>
      <c r="D30" s="6" t="s">
        <v>26</v>
      </c>
      <c r="E30" s="7"/>
      <c r="F30" s="6" t="s">
        <v>27</v>
      </c>
      <c r="G30" s="7"/>
      <c r="H30" s="8" t="s">
        <v>28</v>
      </c>
      <c r="I30" s="8"/>
    </row>
    <row r="31" spans="1:9" s="13" customFormat="1" ht="25.5" x14ac:dyDescent="0.25">
      <c r="A31" s="5" t="s">
        <v>29</v>
      </c>
      <c r="B31" s="9" t="s">
        <v>30</v>
      </c>
      <c r="C31" s="5"/>
      <c r="D31" s="10">
        <f>D33+D83+D93</f>
        <v>3659472.7271714122</v>
      </c>
      <c r="E31" s="11"/>
      <c r="F31" s="10">
        <f>F33+F83+F93</f>
        <v>3461011.8</v>
      </c>
      <c r="G31" s="11"/>
      <c r="H31" s="12">
        <f>H33+H83+H93</f>
        <v>3788797.3099288899</v>
      </c>
      <c r="I31" s="12"/>
    </row>
    <row r="32" spans="1:9" x14ac:dyDescent="0.25">
      <c r="A32" s="14"/>
      <c r="B32" s="15" t="s">
        <v>31</v>
      </c>
      <c r="C32" s="14"/>
      <c r="D32" s="16"/>
      <c r="E32" s="17"/>
      <c r="F32" s="16"/>
      <c r="G32" s="17"/>
      <c r="H32" s="18"/>
      <c r="I32" s="18"/>
    </row>
    <row r="33" spans="1:16" s="13" customFormat="1" ht="25.5" x14ac:dyDescent="0.25">
      <c r="A33" s="5" t="s">
        <v>32</v>
      </c>
      <c r="B33" s="9" t="s">
        <v>33</v>
      </c>
      <c r="C33" s="5" t="s">
        <v>34</v>
      </c>
      <c r="D33" s="10">
        <f>D34+D37</f>
        <v>1145316.1614393122</v>
      </c>
      <c r="E33" s="11"/>
      <c r="F33" s="10">
        <f>F34+F37</f>
        <v>1142564.2999999998</v>
      </c>
      <c r="G33" s="11"/>
      <c r="H33" s="10">
        <f>H34+H37</f>
        <v>1331335.7653682018</v>
      </c>
      <c r="I33" s="11"/>
      <c r="N33" s="75"/>
      <c r="O33" s="75"/>
    </row>
    <row r="34" spans="1:16" x14ac:dyDescent="0.25">
      <c r="A34" s="14" t="s">
        <v>35</v>
      </c>
      <c r="B34" s="19" t="s">
        <v>36</v>
      </c>
      <c r="C34" s="14" t="s">
        <v>34</v>
      </c>
      <c r="D34" s="16">
        <f>D35+D36</f>
        <v>592846.24751561205</v>
      </c>
      <c r="E34" s="17"/>
      <c r="F34" s="16">
        <f t="shared" ref="F34" si="0">F35+F36</f>
        <v>633288.69999999984</v>
      </c>
      <c r="G34" s="17"/>
      <c r="H34" s="16">
        <f>H35+H36</f>
        <v>689134.96487291623</v>
      </c>
      <c r="I34" s="17"/>
      <c r="K34" s="20"/>
      <c r="L34" s="20"/>
    </row>
    <row r="35" spans="1:16" x14ac:dyDescent="0.25">
      <c r="A35" s="14"/>
      <c r="B35" s="21" t="s">
        <v>37</v>
      </c>
      <c r="C35" s="14" t="s">
        <v>34</v>
      </c>
      <c r="D35" s="22">
        <f>D43+D50+D57+D64+D71+D78</f>
        <v>267381.22478521208</v>
      </c>
      <c r="E35" s="23"/>
      <c r="F35" s="22">
        <f>F43+F50+F57+F64+F71+F78</f>
        <v>439090.69999999984</v>
      </c>
      <c r="G35" s="23"/>
      <c r="H35" s="22">
        <f>H43+H50+H57+H64+H71+H78</f>
        <v>310808.66535329138</v>
      </c>
      <c r="I35" s="23"/>
      <c r="K35" s="20"/>
      <c r="L35" s="20"/>
      <c r="N35" s="24"/>
      <c r="O35" s="24"/>
      <c r="P35" s="25"/>
    </row>
    <row r="36" spans="1:16" x14ac:dyDescent="0.25">
      <c r="A36" s="14"/>
      <c r="B36" s="21" t="s">
        <v>38</v>
      </c>
      <c r="C36" s="14" t="s">
        <v>34</v>
      </c>
      <c r="D36" s="22">
        <f>D44+D51+D58+D65+D72+D79</f>
        <v>325465.02273039997</v>
      </c>
      <c r="E36" s="23"/>
      <c r="F36" s="22">
        <f>F44+F51+F58+F65+F72+F79</f>
        <v>194197.99999999997</v>
      </c>
      <c r="G36" s="23"/>
      <c r="H36" s="22">
        <f>H44+H51+H58+H65+H72+H79</f>
        <v>378326.29951962491</v>
      </c>
      <c r="I36" s="23"/>
      <c r="K36" s="20"/>
      <c r="L36" s="20"/>
      <c r="M36" s="26"/>
      <c r="N36" s="24"/>
      <c r="O36" s="24"/>
      <c r="P36" s="25"/>
    </row>
    <row r="37" spans="1:16" x14ac:dyDescent="0.25">
      <c r="A37" s="14" t="s">
        <v>39</v>
      </c>
      <c r="B37" s="19" t="s">
        <v>40</v>
      </c>
      <c r="C37" s="14" t="s">
        <v>34</v>
      </c>
      <c r="D37" s="22">
        <f>D38+D39</f>
        <v>552469.91392370022</v>
      </c>
      <c r="E37" s="23"/>
      <c r="F37" s="22">
        <f t="shared" ref="F37" si="1">F38+F39</f>
        <v>509275.60000000003</v>
      </c>
      <c r="G37" s="23"/>
      <c r="H37" s="22">
        <f>H38+H39</f>
        <v>642200.80049528542</v>
      </c>
      <c r="I37" s="23"/>
      <c r="K37" s="20"/>
      <c r="L37" s="20"/>
      <c r="M37" s="26"/>
      <c r="N37" s="24"/>
      <c r="O37" s="24"/>
      <c r="P37" s="25"/>
    </row>
    <row r="38" spans="1:16" x14ac:dyDescent="0.25">
      <c r="A38" s="14"/>
      <c r="B38" s="21" t="s">
        <v>37</v>
      </c>
      <c r="C38" s="14" t="s">
        <v>34</v>
      </c>
      <c r="D38" s="22">
        <f>D46+D53+D60+D67+D74+D81</f>
        <v>322741.19422840019</v>
      </c>
      <c r="E38" s="23"/>
      <c r="F38" s="22">
        <f>F46+F53+F60+F67+F74+F81</f>
        <v>401189.9</v>
      </c>
      <c r="G38" s="23"/>
      <c r="H38" s="22">
        <f>H46+H53+H60+H67+H74+H81</f>
        <v>375160.07308754127</v>
      </c>
      <c r="I38" s="23"/>
      <c r="K38" s="20"/>
      <c r="L38" s="20"/>
      <c r="N38" s="24"/>
      <c r="O38" s="24"/>
    </row>
    <row r="39" spans="1:16" x14ac:dyDescent="0.25">
      <c r="A39" s="14"/>
      <c r="B39" s="21" t="s">
        <v>38</v>
      </c>
      <c r="C39" s="14" t="s">
        <v>34</v>
      </c>
      <c r="D39" s="22">
        <f>D47+D54+D61+D68+D75+D82</f>
        <v>229728.71969530001</v>
      </c>
      <c r="E39" s="23"/>
      <c r="F39" s="22">
        <f>F47+F54+F61+F68+F75+F82</f>
        <v>108085.7</v>
      </c>
      <c r="G39" s="23"/>
      <c r="H39" s="22">
        <f>H47+H54+H61+H68+H75+H82</f>
        <v>267040.72740774415</v>
      </c>
      <c r="I39" s="23"/>
      <c r="K39" s="20"/>
      <c r="L39" s="20"/>
      <c r="N39" s="24"/>
      <c r="O39" s="24"/>
    </row>
    <row r="40" spans="1:16" x14ac:dyDescent="0.25">
      <c r="A40" s="14"/>
      <c r="B40" s="15" t="s">
        <v>31</v>
      </c>
      <c r="C40" s="14"/>
      <c r="D40" s="22"/>
      <c r="E40" s="23"/>
      <c r="F40" s="22"/>
      <c r="G40" s="23"/>
      <c r="H40" s="22"/>
      <c r="I40" s="23"/>
      <c r="K40" s="20"/>
      <c r="L40" s="20"/>
      <c r="O40" s="25"/>
      <c r="P40" s="25"/>
    </row>
    <row r="41" spans="1:16" ht="63.75" x14ac:dyDescent="0.25">
      <c r="A41" s="14" t="s">
        <v>41</v>
      </c>
      <c r="B41" s="19" t="s">
        <v>42</v>
      </c>
      <c r="C41" s="14" t="s">
        <v>34</v>
      </c>
      <c r="D41" s="22">
        <f>D42+D45</f>
        <v>45398.51917</v>
      </c>
      <c r="E41" s="23"/>
      <c r="F41" s="22">
        <f t="shared" ref="F41" si="2">F42+F45</f>
        <v>45762.628182646593</v>
      </c>
      <c r="G41" s="23"/>
      <c r="H41" s="22">
        <f t="shared" ref="H41" si="3">H42+H45</f>
        <v>52772.041730223616</v>
      </c>
      <c r="I41" s="23"/>
      <c r="J41" s="20"/>
      <c r="K41" s="20"/>
      <c r="L41" s="20"/>
      <c r="O41" s="25"/>
      <c r="P41" s="25"/>
    </row>
    <row r="42" spans="1:16" x14ac:dyDescent="0.25">
      <c r="A42" s="14" t="s">
        <v>43</v>
      </c>
      <c r="B42" s="21" t="s">
        <v>36</v>
      </c>
      <c r="C42" s="14" t="s">
        <v>34</v>
      </c>
      <c r="D42" s="22">
        <f>D43+D44</f>
        <v>28280.412819999998</v>
      </c>
      <c r="E42" s="23"/>
      <c r="F42" s="22">
        <f>F43+F44</f>
        <v>29047.800432928867</v>
      </c>
      <c r="G42" s="23"/>
      <c r="H42" s="22">
        <f t="shared" ref="H42" si="4">H43+H44</f>
        <v>32873.652109586881</v>
      </c>
      <c r="I42" s="23"/>
      <c r="K42" s="20"/>
      <c r="L42" s="20"/>
      <c r="O42" s="25"/>
      <c r="P42" s="25"/>
    </row>
    <row r="43" spans="1:16" x14ac:dyDescent="0.25">
      <c r="A43" s="14"/>
      <c r="B43" s="27" t="s">
        <v>37</v>
      </c>
      <c r="C43" s="14" t="s">
        <v>34</v>
      </c>
      <c r="D43" s="22">
        <v>13600.467219999999</v>
      </c>
      <c r="E43" s="23"/>
      <c r="F43" s="16">
        <v>21885.294672988126</v>
      </c>
      <c r="G43" s="17"/>
      <c r="H43" s="22">
        <v>15809.423672978764</v>
      </c>
      <c r="I43" s="23"/>
      <c r="K43" s="20"/>
      <c r="L43" s="20"/>
      <c r="N43" s="20"/>
      <c r="O43" s="25"/>
      <c r="P43" s="25"/>
    </row>
    <row r="44" spans="1:16" x14ac:dyDescent="0.25">
      <c r="A44" s="14"/>
      <c r="B44" s="27" t="s">
        <v>38</v>
      </c>
      <c r="C44" s="14" t="s">
        <v>34</v>
      </c>
      <c r="D44" s="22">
        <v>14679.945599999999</v>
      </c>
      <c r="E44" s="23"/>
      <c r="F44" s="16">
        <v>7162.5057599407428</v>
      </c>
      <c r="G44" s="17"/>
      <c r="H44" s="22">
        <v>17064.228436608118</v>
      </c>
      <c r="I44" s="23"/>
      <c r="K44" s="20"/>
      <c r="L44" s="20"/>
      <c r="N44" s="20"/>
      <c r="O44" s="25"/>
      <c r="P44" s="25"/>
    </row>
    <row r="45" spans="1:16" x14ac:dyDescent="0.25">
      <c r="A45" s="14" t="s">
        <v>44</v>
      </c>
      <c r="B45" s="21" t="s">
        <v>40</v>
      </c>
      <c r="C45" s="14" t="s">
        <v>34</v>
      </c>
      <c r="D45" s="22">
        <f>D46+D47</f>
        <v>17118.106350000002</v>
      </c>
      <c r="E45" s="23"/>
      <c r="F45" s="22">
        <f t="shared" ref="F45" si="5">F46+F47</f>
        <v>16714.827749717726</v>
      </c>
      <c r="G45" s="23"/>
      <c r="H45" s="22">
        <f t="shared" ref="H45" si="6">H46+H47</f>
        <v>19898.389620636739</v>
      </c>
      <c r="I45" s="23"/>
      <c r="K45" s="20"/>
      <c r="L45" s="20"/>
      <c r="O45" s="25"/>
      <c r="P45" s="25"/>
    </row>
    <row r="46" spans="1:16" x14ac:dyDescent="0.25">
      <c r="A46" s="14"/>
      <c r="B46" s="27" t="s">
        <v>37</v>
      </c>
      <c r="C46" s="14" t="s">
        <v>34</v>
      </c>
      <c r="D46" s="22">
        <v>8258.7014200000012</v>
      </c>
      <c r="E46" s="23"/>
      <c r="F46" s="16">
        <v>12562.071926285878</v>
      </c>
      <c r="G46" s="17"/>
      <c r="H46" s="22">
        <v>9600.0606174330678</v>
      </c>
      <c r="I46" s="23"/>
      <c r="K46" s="20"/>
      <c r="L46" s="20"/>
      <c r="N46" s="20"/>
      <c r="O46" s="25"/>
      <c r="P46" s="25"/>
    </row>
    <row r="47" spans="1:16" x14ac:dyDescent="0.25">
      <c r="A47" s="14"/>
      <c r="B47" s="27" t="s">
        <v>38</v>
      </c>
      <c r="C47" s="14" t="s">
        <v>34</v>
      </c>
      <c r="D47" s="22">
        <v>8859.4049299999988</v>
      </c>
      <c r="E47" s="23"/>
      <c r="F47" s="16">
        <v>4152.7558234318476</v>
      </c>
      <c r="G47" s="17"/>
      <c r="H47" s="22">
        <v>10298.329003203671</v>
      </c>
      <c r="I47" s="23"/>
      <c r="K47" s="20"/>
      <c r="L47" s="20"/>
      <c r="N47" s="20"/>
      <c r="O47" s="25"/>
    </row>
    <row r="48" spans="1:16" ht="51" x14ac:dyDescent="0.25">
      <c r="A48" s="14" t="s">
        <v>45</v>
      </c>
      <c r="B48" s="19" t="s">
        <v>46</v>
      </c>
      <c r="C48" s="14" t="s">
        <v>34</v>
      </c>
      <c r="D48" s="16">
        <f>D49+D52</f>
        <v>498762.371797</v>
      </c>
      <c r="E48" s="17"/>
      <c r="F48" s="16">
        <f t="shared" ref="F48" si="7">F49+F52</f>
        <v>510679.16416405572</v>
      </c>
      <c r="G48" s="17"/>
      <c r="H48" s="16">
        <f>H49+H52</f>
        <v>579770.20350323897</v>
      </c>
      <c r="I48" s="17"/>
      <c r="N48" s="28"/>
    </row>
    <row r="49" spans="1:18" x14ac:dyDescent="0.25">
      <c r="A49" s="14" t="s">
        <v>47</v>
      </c>
      <c r="B49" s="21" t="s">
        <v>36</v>
      </c>
      <c r="C49" s="14" t="s">
        <v>34</v>
      </c>
      <c r="D49" s="16">
        <f>D50+D51</f>
        <v>274836.83876199997</v>
      </c>
      <c r="E49" s="17"/>
      <c r="F49" s="16">
        <f t="shared" ref="F49" si="8">F50+F51</f>
        <v>297427.55374791473</v>
      </c>
      <c r="G49" s="17"/>
      <c r="H49" s="16">
        <f>H50+H51</f>
        <v>319475.20292105165</v>
      </c>
      <c r="I49" s="17"/>
      <c r="N49" s="28"/>
      <c r="O49" s="25"/>
      <c r="P49" s="25"/>
      <c r="R49" s="25"/>
    </row>
    <row r="50" spans="1:18" x14ac:dyDescent="0.25">
      <c r="A50" s="14"/>
      <c r="B50" s="27" t="s">
        <v>37</v>
      </c>
      <c r="C50" s="14" t="s">
        <v>34</v>
      </c>
      <c r="D50" s="16">
        <v>130591.58886799999</v>
      </c>
      <c r="E50" s="17"/>
      <c r="F50" s="16">
        <v>215700.68624938029</v>
      </c>
      <c r="G50" s="17"/>
      <c r="H50" s="22">
        <v>151801.97291352093</v>
      </c>
      <c r="I50" s="23"/>
      <c r="N50" s="20"/>
      <c r="O50" s="25"/>
      <c r="R50" s="25"/>
    </row>
    <row r="51" spans="1:18" x14ac:dyDescent="0.25">
      <c r="A51" s="14"/>
      <c r="B51" s="27" t="s">
        <v>38</v>
      </c>
      <c r="C51" s="14" t="s">
        <v>34</v>
      </c>
      <c r="D51" s="16">
        <v>144245.24989399998</v>
      </c>
      <c r="E51" s="17"/>
      <c r="F51" s="16">
        <v>81726.867498534441</v>
      </c>
      <c r="G51" s="17"/>
      <c r="H51" s="22">
        <v>167673.23000753071</v>
      </c>
      <c r="I51" s="23"/>
      <c r="N51" s="20"/>
      <c r="O51" s="25"/>
    </row>
    <row r="52" spans="1:18" x14ac:dyDescent="0.25">
      <c r="A52" s="14" t="s">
        <v>48</v>
      </c>
      <c r="B52" s="21" t="s">
        <v>40</v>
      </c>
      <c r="C52" s="14" t="s">
        <v>34</v>
      </c>
      <c r="D52" s="16">
        <f>D53+D54</f>
        <v>223925.53303500003</v>
      </c>
      <c r="E52" s="17"/>
      <c r="F52" s="16">
        <f t="shared" ref="F52" si="9">F53+F54</f>
        <v>213251.61041614099</v>
      </c>
      <c r="G52" s="17"/>
      <c r="H52" s="16">
        <f>H53+H54</f>
        <v>260295.00058218726</v>
      </c>
      <c r="I52" s="17"/>
      <c r="O52" s="25"/>
    </row>
    <row r="53" spans="1:18" x14ac:dyDescent="0.25">
      <c r="A53" s="14"/>
      <c r="B53" s="27" t="s">
        <v>37</v>
      </c>
      <c r="C53" s="14" t="s">
        <v>34</v>
      </c>
      <c r="D53" s="16">
        <v>137741.76575200001</v>
      </c>
      <c r="E53" s="17"/>
      <c r="F53" s="16">
        <v>177850.23156767446</v>
      </c>
      <c r="G53" s="17"/>
      <c r="H53" s="22">
        <v>160113.46500179759</v>
      </c>
      <c r="I53" s="23"/>
      <c r="N53" s="20"/>
      <c r="O53" s="25"/>
    </row>
    <row r="54" spans="1:18" x14ac:dyDescent="0.25">
      <c r="A54" s="14"/>
      <c r="B54" s="27" t="s">
        <v>38</v>
      </c>
      <c r="C54" s="14" t="s">
        <v>34</v>
      </c>
      <c r="D54" s="16">
        <v>86183.767283000008</v>
      </c>
      <c r="E54" s="17"/>
      <c r="F54" s="16">
        <v>35401.378848466513</v>
      </c>
      <c r="G54" s="17"/>
      <c r="H54" s="22">
        <v>100181.53558038968</v>
      </c>
      <c r="I54" s="23"/>
      <c r="N54" s="20"/>
      <c r="O54" s="25"/>
    </row>
    <row r="55" spans="1:18" ht="51" x14ac:dyDescent="0.25">
      <c r="A55" s="14" t="s">
        <v>49</v>
      </c>
      <c r="B55" s="19" t="s">
        <v>50</v>
      </c>
      <c r="C55" s="14" t="s">
        <v>34</v>
      </c>
      <c r="D55" s="16">
        <f>D56+D59</f>
        <v>0</v>
      </c>
      <c r="E55" s="17"/>
      <c r="F55" s="16">
        <f t="shared" ref="F55" si="10">F56+F59</f>
        <v>0</v>
      </c>
      <c r="G55" s="17"/>
      <c r="H55" s="16">
        <f>H56+H59</f>
        <v>0</v>
      </c>
      <c r="I55" s="17"/>
    </row>
    <row r="56" spans="1:18" x14ac:dyDescent="0.25">
      <c r="A56" s="14" t="s">
        <v>51</v>
      </c>
      <c r="B56" s="21" t="s">
        <v>36</v>
      </c>
      <c r="C56" s="14" t="s">
        <v>34</v>
      </c>
      <c r="D56" s="16">
        <f>D57+D58</f>
        <v>0</v>
      </c>
      <c r="E56" s="17"/>
      <c r="F56" s="16">
        <f t="shared" ref="F56" si="11">F57+F58</f>
        <v>0</v>
      </c>
      <c r="G56" s="17"/>
      <c r="H56" s="16">
        <f>H57+H58</f>
        <v>0</v>
      </c>
      <c r="I56" s="17"/>
    </row>
    <row r="57" spans="1:18" x14ac:dyDescent="0.25">
      <c r="A57" s="14"/>
      <c r="B57" s="27" t="s">
        <v>37</v>
      </c>
      <c r="C57" s="14" t="s">
        <v>34</v>
      </c>
      <c r="D57" s="16">
        <v>0</v>
      </c>
      <c r="E57" s="17"/>
      <c r="F57" s="16">
        <v>0</v>
      </c>
      <c r="G57" s="17"/>
      <c r="H57" s="22">
        <v>0</v>
      </c>
      <c r="I57" s="23"/>
      <c r="N57" s="20"/>
      <c r="O57" s="25"/>
    </row>
    <row r="58" spans="1:18" x14ac:dyDescent="0.25">
      <c r="A58" s="14"/>
      <c r="B58" s="27" t="s">
        <v>38</v>
      </c>
      <c r="C58" s="14" t="s">
        <v>34</v>
      </c>
      <c r="D58" s="16">
        <v>0</v>
      </c>
      <c r="E58" s="17"/>
      <c r="F58" s="16">
        <v>0</v>
      </c>
      <c r="G58" s="17"/>
      <c r="H58" s="22">
        <v>0</v>
      </c>
      <c r="I58" s="23"/>
      <c r="N58" s="20"/>
      <c r="O58" s="25"/>
      <c r="P58" s="25"/>
    </row>
    <row r="59" spans="1:18" x14ac:dyDescent="0.25">
      <c r="A59" s="14" t="s">
        <v>52</v>
      </c>
      <c r="B59" s="21" t="s">
        <v>40</v>
      </c>
      <c r="C59" s="14" t="s">
        <v>34</v>
      </c>
      <c r="D59" s="16">
        <f>D60+D61</f>
        <v>0</v>
      </c>
      <c r="E59" s="17"/>
      <c r="F59" s="16">
        <f t="shared" ref="F59" si="12">F60+F61</f>
        <v>0</v>
      </c>
      <c r="G59" s="17"/>
      <c r="H59" s="16">
        <f>H60+H61</f>
        <v>0</v>
      </c>
      <c r="I59" s="17"/>
      <c r="O59" s="25"/>
      <c r="P59" s="25"/>
    </row>
    <row r="60" spans="1:18" x14ac:dyDescent="0.25">
      <c r="A60" s="14"/>
      <c r="B60" s="27" t="s">
        <v>37</v>
      </c>
      <c r="C60" s="14" t="s">
        <v>34</v>
      </c>
      <c r="D60" s="16">
        <v>0</v>
      </c>
      <c r="E60" s="17"/>
      <c r="F60" s="16">
        <v>0</v>
      </c>
      <c r="G60" s="17"/>
      <c r="H60" s="22">
        <v>0</v>
      </c>
      <c r="I60" s="23"/>
      <c r="N60" s="20"/>
      <c r="O60" s="25"/>
      <c r="P60" s="25"/>
    </row>
    <row r="61" spans="1:18" x14ac:dyDescent="0.25">
      <c r="A61" s="14"/>
      <c r="B61" s="27" t="s">
        <v>38</v>
      </c>
      <c r="C61" s="14" t="s">
        <v>34</v>
      </c>
      <c r="D61" s="16">
        <v>0</v>
      </c>
      <c r="E61" s="17"/>
      <c r="F61" s="16">
        <v>0</v>
      </c>
      <c r="G61" s="17"/>
      <c r="H61" s="22">
        <v>0</v>
      </c>
      <c r="I61" s="23"/>
      <c r="N61" s="20"/>
      <c r="O61" s="25"/>
    </row>
    <row r="62" spans="1:18" ht="63.75" x14ac:dyDescent="0.25">
      <c r="A62" s="14" t="s">
        <v>53</v>
      </c>
      <c r="B62" s="19" t="s">
        <v>54</v>
      </c>
      <c r="C62" s="14" t="s">
        <v>34</v>
      </c>
      <c r="D62" s="16">
        <f>D63+D66</f>
        <v>12181.972</v>
      </c>
      <c r="E62" s="17"/>
      <c r="F62" s="16">
        <f t="shared" ref="F62" si="13">F63+F66</f>
        <v>3644.0629930710097</v>
      </c>
      <c r="G62" s="17"/>
      <c r="H62" s="16">
        <f>H63+H66</f>
        <v>14160.539737719724</v>
      </c>
      <c r="I62" s="17"/>
    </row>
    <row r="63" spans="1:18" x14ac:dyDescent="0.25">
      <c r="A63" s="14" t="s">
        <v>55</v>
      </c>
      <c r="B63" s="21" t="s">
        <v>36</v>
      </c>
      <c r="C63" s="14" t="s">
        <v>34</v>
      </c>
      <c r="D63" s="16">
        <f>D64+D65</f>
        <v>1172.865</v>
      </c>
      <c r="E63" s="17"/>
      <c r="F63" s="16">
        <f t="shared" ref="F63" si="14">F64+F65</f>
        <v>324.02206058119964</v>
      </c>
      <c r="G63" s="17"/>
      <c r="H63" s="16">
        <f>H64+H65</f>
        <v>1363.3590226180659</v>
      </c>
      <c r="I63" s="17"/>
    </row>
    <row r="64" spans="1:18" x14ac:dyDescent="0.25">
      <c r="A64" s="14"/>
      <c r="B64" s="27" t="s">
        <v>37</v>
      </c>
      <c r="C64" s="14" t="s">
        <v>34</v>
      </c>
      <c r="D64" s="16">
        <v>535.92899999999997</v>
      </c>
      <c r="E64" s="17"/>
      <c r="F64" s="16">
        <v>142.16554475859215</v>
      </c>
      <c r="G64" s="17"/>
      <c r="H64" s="22">
        <v>622.97334956084239</v>
      </c>
      <c r="I64" s="23"/>
      <c r="N64" s="20"/>
      <c r="O64" s="25"/>
    </row>
    <row r="65" spans="1:16" x14ac:dyDescent="0.25">
      <c r="A65" s="14"/>
      <c r="B65" s="27" t="s">
        <v>38</v>
      </c>
      <c r="C65" s="14" t="s">
        <v>34</v>
      </c>
      <c r="D65" s="16">
        <v>636.93600000000004</v>
      </c>
      <c r="E65" s="17"/>
      <c r="F65" s="16">
        <v>181.85651582260749</v>
      </c>
      <c r="G65" s="17"/>
      <c r="H65" s="22">
        <v>740.38567305722358</v>
      </c>
      <c r="I65" s="23"/>
      <c r="N65" s="20"/>
      <c r="O65" s="25"/>
    </row>
    <row r="66" spans="1:16" x14ac:dyDescent="0.25">
      <c r="A66" s="14" t="s">
        <v>56</v>
      </c>
      <c r="B66" s="21" t="s">
        <v>40</v>
      </c>
      <c r="C66" s="14" t="s">
        <v>34</v>
      </c>
      <c r="D66" s="16">
        <f>D67+D68</f>
        <v>11009.107</v>
      </c>
      <c r="E66" s="17"/>
      <c r="F66" s="16">
        <f t="shared" ref="F66" si="15">F67+F68</f>
        <v>3320.0409324898101</v>
      </c>
      <c r="G66" s="17"/>
      <c r="H66" s="16">
        <f>H67+H68</f>
        <v>12797.180715101658</v>
      </c>
      <c r="I66" s="17"/>
      <c r="O66" s="25"/>
    </row>
    <row r="67" spans="1:16" x14ac:dyDescent="0.25">
      <c r="A67" s="14"/>
      <c r="B67" s="27" t="s">
        <v>37</v>
      </c>
      <c r="C67" s="14" t="s">
        <v>34</v>
      </c>
      <c r="D67" s="16">
        <v>5293.1089999999995</v>
      </c>
      <c r="E67" s="17"/>
      <c r="F67" s="16">
        <v>1183.4496762031249</v>
      </c>
      <c r="G67" s="17"/>
      <c r="H67" s="22">
        <v>6152.8035305434878</v>
      </c>
      <c r="I67" s="23"/>
      <c r="N67" s="20"/>
      <c r="O67" s="25"/>
    </row>
    <row r="68" spans="1:16" x14ac:dyDescent="0.25">
      <c r="A68" s="14"/>
      <c r="B68" s="27" t="s">
        <v>38</v>
      </c>
      <c r="C68" s="14" t="s">
        <v>34</v>
      </c>
      <c r="D68" s="16">
        <v>5715.9979999999996</v>
      </c>
      <c r="E68" s="17"/>
      <c r="F68" s="16">
        <v>2136.5912562866852</v>
      </c>
      <c r="G68" s="17"/>
      <c r="H68" s="22">
        <v>6644.3771845581705</v>
      </c>
      <c r="I68" s="23"/>
      <c r="N68" s="20"/>
      <c r="O68" s="25"/>
    </row>
    <row r="69" spans="1:16" ht="25.5" x14ac:dyDescent="0.25">
      <c r="A69" s="14" t="s">
        <v>57</v>
      </c>
      <c r="B69" s="19" t="s">
        <v>58</v>
      </c>
      <c r="C69" s="14" t="s">
        <v>34</v>
      </c>
      <c r="D69" s="16">
        <f>D70+D73</f>
        <v>400617.54901999998</v>
      </c>
      <c r="E69" s="17"/>
      <c r="F69" s="16">
        <f>F70+F73</f>
        <v>387698.68253121374</v>
      </c>
      <c r="G69" s="17"/>
      <c r="H69" s="16">
        <f>H70+H73</f>
        <v>465684.92543946009</v>
      </c>
      <c r="I69" s="17"/>
      <c r="J69" s="20"/>
      <c r="K69" s="20"/>
      <c r="L69" s="20"/>
    </row>
    <row r="70" spans="1:16" x14ac:dyDescent="0.25">
      <c r="A70" s="14" t="s">
        <v>59</v>
      </c>
      <c r="B70" s="21" t="s">
        <v>36</v>
      </c>
      <c r="C70" s="14" t="s">
        <v>34</v>
      </c>
      <c r="D70" s="16">
        <f>D71+D72</f>
        <v>203650.33305999998</v>
      </c>
      <c r="E70" s="17"/>
      <c r="F70" s="16">
        <f>F71+F72</f>
        <v>216470.96599482832</v>
      </c>
      <c r="G70" s="17"/>
      <c r="H70" s="16">
        <f>H71+H72</f>
        <v>236726.74948653532</v>
      </c>
      <c r="I70" s="17"/>
      <c r="K70" s="20"/>
      <c r="L70" s="20"/>
      <c r="O70" s="25"/>
      <c r="P70" s="25"/>
    </row>
    <row r="71" spans="1:16" x14ac:dyDescent="0.25">
      <c r="A71" s="14"/>
      <c r="B71" s="27" t="s">
        <v>37</v>
      </c>
      <c r="C71" s="14" t="s">
        <v>34</v>
      </c>
      <c r="D71" s="22">
        <v>78828.306654999993</v>
      </c>
      <c r="E71" s="23"/>
      <c r="F71" s="16">
        <v>133502.12028785152</v>
      </c>
      <c r="G71" s="17"/>
      <c r="H71" s="22">
        <v>91631.418036856732</v>
      </c>
      <c r="I71" s="23"/>
      <c r="K71" s="20"/>
      <c r="L71" s="20"/>
      <c r="O71" s="25"/>
      <c r="P71" s="25"/>
    </row>
    <row r="72" spans="1:16" x14ac:dyDescent="0.25">
      <c r="A72" s="14"/>
      <c r="B72" s="27" t="s">
        <v>38</v>
      </c>
      <c r="C72" s="14" t="s">
        <v>34</v>
      </c>
      <c r="D72" s="22">
        <v>124822.026405</v>
      </c>
      <c r="E72" s="23"/>
      <c r="F72" s="16">
        <v>82968.84570697679</v>
      </c>
      <c r="G72" s="17"/>
      <c r="H72" s="22">
        <v>145095.33144967858</v>
      </c>
      <c r="I72" s="23"/>
      <c r="K72" s="20"/>
      <c r="L72" s="20"/>
    </row>
    <row r="73" spans="1:16" x14ac:dyDescent="0.25">
      <c r="A73" s="14" t="s">
        <v>60</v>
      </c>
      <c r="B73" s="21" t="s">
        <v>40</v>
      </c>
      <c r="C73" s="14" t="s">
        <v>34</v>
      </c>
      <c r="D73" s="22">
        <f>D74+D75</f>
        <v>196967.21596</v>
      </c>
      <c r="E73" s="23"/>
      <c r="F73" s="22">
        <f>F74+F75</f>
        <v>171227.71653638541</v>
      </c>
      <c r="G73" s="23"/>
      <c r="H73" s="22">
        <f>H74+H75</f>
        <v>228958.17595292479</v>
      </c>
      <c r="I73" s="23"/>
      <c r="K73" s="20"/>
      <c r="L73" s="20"/>
    </row>
    <row r="74" spans="1:16" x14ac:dyDescent="0.25">
      <c r="A74" s="14"/>
      <c r="B74" s="27" t="s">
        <v>37</v>
      </c>
      <c r="C74" s="14" t="s">
        <v>34</v>
      </c>
      <c r="D74" s="22">
        <v>115765.87234999999</v>
      </c>
      <c r="E74" s="23"/>
      <c r="F74" s="16">
        <v>131801.75227180327</v>
      </c>
      <c r="G74" s="17"/>
      <c r="H74" s="22">
        <v>134568.29778331163</v>
      </c>
      <c r="I74" s="23"/>
      <c r="K74" s="20"/>
      <c r="L74" s="20"/>
    </row>
    <row r="75" spans="1:16" x14ac:dyDescent="0.25">
      <c r="A75" s="14"/>
      <c r="B75" s="27" t="s">
        <v>38</v>
      </c>
      <c r="C75" s="14" t="s">
        <v>34</v>
      </c>
      <c r="D75" s="22">
        <v>81201.343610000011</v>
      </c>
      <c r="E75" s="23"/>
      <c r="F75" s="16">
        <v>39425.964264582137</v>
      </c>
      <c r="G75" s="17"/>
      <c r="H75" s="22">
        <v>94389.878169613163</v>
      </c>
      <c r="I75" s="23"/>
      <c r="K75" s="20"/>
      <c r="L75" s="20"/>
    </row>
    <row r="76" spans="1:16" ht="25.5" x14ac:dyDescent="0.25">
      <c r="A76" s="14" t="s">
        <v>61</v>
      </c>
      <c r="B76" s="19" t="s">
        <v>62</v>
      </c>
      <c r="C76" s="14" t="s">
        <v>34</v>
      </c>
      <c r="D76" s="22">
        <f>D77+D80</f>
        <v>188355.7494523123</v>
      </c>
      <c r="E76" s="23"/>
      <c r="F76" s="22">
        <f>F77+F80</f>
        <v>194779.76212901279</v>
      </c>
      <c r="G76" s="23"/>
      <c r="H76" s="22">
        <f>H77+H80</f>
        <v>218948.0549575593</v>
      </c>
      <c r="I76" s="23"/>
      <c r="J76" s="20"/>
      <c r="K76" s="20"/>
      <c r="L76" s="20"/>
    </row>
    <row r="77" spans="1:16" x14ac:dyDescent="0.25">
      <c r="A77" s="14" t="s">
        <v>63</v>
      </c>
      <c r="B77" s="21" t="s">
        <v>36</v>
      </c>
      <c r="C77" s="14" t="s">
        <v>34</v>
      </c>
      <c r="D77" s="22">
        <f>D78+D79</f>
        <v>84905.7978736121</v>
      </c>
      <c r="E77" s="23"/>
      <c r="F77" s="22">
        <f>F78+F79</f>
        <v>90018.357763746753</v>
      </c>
      <c r="G77" s="23"/>
      <c r="H77" s="22">
        <f>H78+H79</f>
        <v>98696.001333124324</v>
      </c>
      <c r="I77" s="23"/>
      <c r="K77" s="20"/>
      <c r="L77" s="20"/>
    </row>
    <row r="78" spans="1:16" x14ac:dyDescent="0.25">
      <c r="A78" s="14"/>
      <c r="B78" s="27" t="s">
        <v>37</v>
      </c>
      <c r="C78" s="14" t="s">
        <v>34</v>
      </c>
      <c r="D78" s="22">
        <v>43824.933042212098</v>
      </c>
      <c r="E78" s="23"/>
      <c r="F78" s="16">
        <v>67860.433245021355</v>
      </c>
      <c r="G78" s="17"/>
      <c r="H78" s="22">
        <v>50942.877380374099</v>
      </c>
      <c r="I78" s="23"/>
      <c r="K78" s="20"/>
      <c r="L78" s="20"/>
    </row>
    <row r="79" spans="1:16" x14ac:dyDescent="0.25">
      <c r="A79" s="14"/>
      <c r="B79" s="27" t="s">
        <v>38</v>
      </c>
      <c r="C79" s="14" t="s">
        <v>34</v>
      </c>
      <c r="D79" s="22">
        <v>41080.864831400002</v>
      </c>
      <c r="E79" s="23"/>
      <c r="F79" s="16">
        <v>22157.924518725402</v>
      </c>
      <c r="G79" s="17"/>
      <c r="H79" s="22">
        <v>47753.123952750218</v>
      </c>
      <c r="I79" s="23"/>
      <c r="K79" s="20"/>
      <c r="L79" s="20"/>
    </row>
    <row r="80" spans="1:16" x14ac:dyDescent="0.25">
      <c r="A80" s="14" t="s">
        <v>64</v>
      </c>
      <c r="B80" s="21" t="s">
        <v>40</v>
      </c>
      <c r="C80" s="14" t="s">
        <v>34</v>
      </c>
      <c r="D80" s="22">
        <f>D81+D82</f>
        <v>103449.9515787002</v>
      </c>
      <c r="E80" s="23"/>
      <c r="F80" s="22">
        <f>F81+F82</f>
        <v>104761.40436526605</v>
      </c>
      <c r="G80" s="23"/>
      <c r="H80" s="22">
        <f>H81+H82</f>
        <v>120252.05362443498</v>
      </c>
      <c r="I80" s="23"/>
      <c r="K80" s="20"/>
      <c r="L80" s="20"/>
    </row>
    <row r="81" spans="1:18" x14ac:dyDescent="0.25">
      <c r="A81" s="14"/>
      <c r="B81" s="27" t="s">
        <v>37</v>
      </c>
      <c r="C81" s="14" t="s">
        <v>34</v>
      </c>
      <c r="D81" s="22">
        <v>55681.745706400201</v>
      </c>
      <c r="E81" s="23"/>
      <c r="F81" s="16">
        <v>77792.394558033237</v>
      </c>
      <c r="G81" s="17"/>
      <c r="H81" s="22">
        <v>64725.446154455509</v>
      </c>
      <c r="I81" s="23"/>
      <c r="K81" s="20"/>
      <c r="L81" s="20"/>
    </row>
    <row r="82" spans="1:18" x14ac:dyDescent="0.25">
      <c r="A82" s="14"/>
      <c r="B82" s="27" t="s">
        <v>38</v>
      </c>
      <c r="C82" s="14" t="s">
        <v>34</v>
      </c>
      <c r="D82" s="22">
        <v>47768.205872300001</v>
      </c>
      <c r="E82" s="23"/>
      <c r="F82" s="16">
        <v>26969.009807232807</v>
      </c>
      <c r="G82" s="17"/>
      <c r="H82" s="22">
        <v>55526.607469979477</v>
      </c>
      <c r="I82" s="23"/>
      <c r="K82" s="20"/>
      <c r="L82" s="20"/>
    </row>
    <row r="83" spans="1:18" s="13" customFormat="1" ht="51" x14ac:dyDescent="0.25">
      <c r="A83" s="5" t="s">
        <v>65</v>
      </c>
      <c r="B83" s="9" t="s">
        <v>66</v>
      </c>
      <c r="C83" s="5" t="s">
        <v>34</v>
      </c>
      <c r="D83" s="10">
        <f>D84+D87+D90</f>
        <v>1898002.6647321</v>
      </c>
      <c r="E83" s="11"/>
      <c r="F83" s="10">
        <f>F84+F87+F90</f>
        <v>1712020.3</v>
      </c>
      <c r="G83" s="11"/>
      <c r="H83" s="12">
        <f>H84+H87+H90</f>
        <v>1839475.8917320999</v>
      </c>
      <c r="I83" s="12"/>
    </row>
    <row r="84" spans="1:18" x14ac:dyDescent="0.25">
      <c r="A84" s="14"/>
      <c r="B84" s="19" t="s">
        <v>67</v>
      </c>
      <c r="C84" s="14" t="s">
        <v>34</v>
      </c>
      <c r="D84" s="22">
        <f>D85+D86</f>
        <v>1098585.0598038</v>
      </c>
      <c r="E84" s="23"/>
      <c r="F84" s="22">
        <f t="shared" ref="F84:H84" si="16">F85+F86</f>
        <v>1040162.1420067367</v>
      </c>
      <c r="G84" s="23"/>
      <c r="H84" s="29">
        <f t="shared" si="16"/>
        <v>1094595.8000507141</v>
      </c>
      <c r="I84" s="29"/>
    </row>
    <row r="85" spans="1:18" x14ac:dyDescent="0.25">
      <c r="A85" s="14"/>
      <c r="B85" s="21" t="s">
        <v>37</v>
      </c>
      <c r="C85" s="14" t="s">
        <v>34</v>
      </c>
      <c r="D85" s="22">
        <v>570580.73557569995</v>
      </c>
      <c r="E85" s="23"/>
      <c r="F85" s="22">
        <v>734205.85281946079</v>
      </c>
      <c r="G85" s="23"/>
      <c r="H85" s="22">
        <v>567323.14421333838</v>
      </c>
      <c r="I85" s="23"/>
      <c r="Q85" s="25"/>
      <c r="R85" s="25"/>
    </row>
    <row r="86" spans="1:18" x14ac:dyDescent="0.25">
      <c r="A86" s="14"/>
      <c r="B86" s="21" t="s">
        <v>38</v>
      </c>
      <c r="C86" s="14" t="s">
        <v>34</v>
      </c>
      <c r="D86" s="22">
        <v>528004.32422810001</v>
      </c>
      <c r="E86" s="23"/>
      <c r="F86" s="22">
        <v>305956.28918727586</v>
      </c>
      <c r="G86" s="23"/>
      <c r="H86" s="22">
        <v>527272.65583737555</v>
      </c>
      <c r="I86" s="23"/>
    </row>
    <row r="87" spans="1:18" x14ac:dyDescent="0.2">
      <c r="A87" s="14"/>
      <c r="B87" s="19" t="s">
        <v>68</v>
      </c>
      <c r="C87" s="14" t="s">
        <v>34</v>
      </c>
      <c r="D87" s="22">
        <f>D88+D89</f>
        <v>374858.35557679995</v>
      </c>
      <c r="E87" s="23"/>
      <c r="F87" s="22">
        <f t="shared" ref="F87:H87" si="17">F88+F89</f>
        <v>348674.64439340495</v>
      </c>
      <c r="G87" s="23"/>
      <c r="H87" s="29">
        <f t="shared" si="17"/>
        <v>321790.49965654104</v>
      </c>
      <c r="I87" s="29"/>
      <c r="K87" s="30"/>
      <c r="L87" s="30"/>
    </row>
    <row r="88" spans="1:18" x14ac:dyDescent="0.2">
      <c r="A88" s="14"/>
      <c r="B88" s="21" t="s">
        <v>37</v>
      </c>
      <c r="C88" s="14" t="s">
        <v>34</v>
      </c>
      <c r="D88" s="22">
        <v>155022.6209794</v>
      </c>
      <c r="E88" s="23"/>
      <c r="F88" s="22">
        <v>242422.27833369304</v>
      </c>
      <c r="G88" s="23"/>
      <c r="H88" s="22">
        <v>154137.55718459166</v>
      </c>
      <c r="I88" s="23"/>
      <c r="K88" s="30"/>
      <c r="L88" s="30"/>
    </row>
    <row r="89" spans="1:18" x14ac:dyDescent="0.2">
      <c r="A89" s="14"/>
      <c r="B89" s="21" t="s">
        <v>38</v>
      </c>
      <c r="C89" s="14" t="s">
        <v>34</v>
      </c>
      <c r="D89" s="22">
        <v>219835.73459739998</v>
      </c>
      <c r="E89" s="23"/>
      <c r="F89" s="22">
        <v>106252.36605971187</v>
      </c>
      <c r="G89" s="23"/>
      <c r="H89" s="22">
        <v>167652.94247194935</v>
      </c>
      <c r="I89" s="23"/>
      <c r="K89" s="30"/>
      <c r="L89" s="30"/>
    </row>
    <row r="90" spans="1:18" x14ac:dyDescent="0.2">
      <c r="A90" s="14"/>
      <c r="B90" s="19" t="s">
        <v>69</v>
      </c>
      <c r="C90" s="14" t="s">
        <v>34</v>
      </c>
      <c r="D90" s="22">
        <f>D91+D92</f>
        <v>424559.24935150001</v>
      </c>
      <c r="E90" s="23"/>
      <c r="F90" s="22">
        <f t="shared" ref="F90:H90" si="18">F91+F92</f>
        <v>323183.51359985844</v>
      </c>
      <c r="G90" s="23"/>
      <c r="H90" s="29">
        <f t="shared" si="18"/>
        <v>423089.59202484495</v>
      </c>
      <c r="I90" s="29"/>
      <c r="K90" s="30"/>
      <c r="L90" s="30"/>
    </row>
    <row r="91" spans="1:18" x14ac:dyDescent="0.2">
      <c r="A91" s="14"/>
      <c r="B91" s="21" t="s">
        <v>37</v>
      </c>
      <c r="C91" s="14" t="s">
        <v>34</v>
      </c>
      <c r="D91" s="22">
        <v>203846.15574090002</v>
      </c>
      <c r="E91" s="23"/>
      <c r="F91" s="22">
        <v>243097.56884684617</v>
      </c>
      <c r="G91" s="23"/>
      <c r="H91" s="22">
        <v>202682.34589806997</v>
      </c>
      <c r="I91" s="23"/>
      <c r="K91" s="30"/>
      <c r="L91" s="30"/>
    </row>
    <row r="92" spans="1:18" x14ac:dyDescent="0.25">
      <c r="A92" s="14"/>
      <c r="B92" s="21" t="s">
        <v>38</v>
      </c>
      <c r="C92" s="14" t="s">
        <v>34</v>
      </c>
      <c r="D92" s="22">
        <v>220713.09361059999</v>
      </c>
      <c r="E92" s="23"/>
      <c r="F92" s="22">
        <v>80085.944753012256</v>
      </c>
      <c r="G92" s="23"/>
      <c r="H92" s="22">
        <v>220407.24612677499</v>
      </c>
      <c r="I92" s="23"/>
    </row>
    <row r="93" spans="1:18" s="13" customFormat="1" ht="38.25" x14ac:dyDescent="0.25">
      <c r="A93" s="5" t="s">
        <v>70</v>
      </c>
      <c r="B93" s="9" t="s">
        <v>71</v>
      </c>
      <c r="C93" s="5" t="s">
        <v>34</v>
      </c>
      <c r="D93" s="31">
        <f>D94+D95</f>
        <v>616153.90100000007</v>
      </c>
      <c r="E93" s="32"/>
      <c r="F93" s="10">
        <f>F94+F95</f>
        <v>606427.19999999995</v>
      </c>
      <c r="G93" s="11"/>
      <c r="H93" s="33">
        <f t="shared" ref="H93" si="19">H94+H95</f>
        <v>617985.65282858803</v>
      </c>
      <c r="I93" s="33"/>
    </row>
    <row r="94" spans="1:18" x14ac:dyDescent="0.25">
      <c r="A94" s="14"/>
      <c r="B94" s="19" t="s">
        <v>37</v>
      </c>
      <c r="C94" s="14" t="s">
        <v>34</v>
      </c>
      <c r="D94" s="22">
        <v>304308.68800000002</v>
      </c>
      <c r="E94" s="23"/>
      <c r="F94" s="22">
        <v>387053.7</v>
      </c>
      <c r="G94" s="23"/>
      <c r="H94" s="22">
        <v>296155.39369038801</v>
      </c>
      <c r="I94" s="23"/>
    </row>
    <row r="95" spans="1:18" x14ac:dyDescent="0.25">
      <c r="A95" s="14"/>
      <c r="B95" s="19" t="s">
        <v>38</v>
      </c>
      <c r="C95" s="14" t="s">
        <v>34</v>
      </c>
      <c r="D95" s="22">
        <v>311845.21299999999</v>
      </c>
      <c r="E95" s="23"/>
      <c r="F95" s="22">
        <v>219373.5</v>
      </c>
      <c r="G95" s="23"/>
      <c r="H95" s="22">
        <v>321830.25913820002</v>
      </c>
      <c r="I95" s="23"/>
    </row>
    <row r="96" spans="1:18" s="38" customFormat="1" x14ac:dyDescent="0.25">
      <c r="A96" s="34" t="s">
        <v>72</v>
      </c>
      <c r="B96" s="35" t="s">
        <v>73</v>
      </c>
      <c r="C96" s="34"/>
      <c r="D96" s="36">
        <f>D98+D99+D103</f>
        <v>407.40700000000004</v>
      </c>
      <c r="E96" s="37"/>
      <c r="F96" s="36">
        <f>F98+F99+F103</f>
        <v>406.83700000000005</v>
      </c>
      <c r="G96" s="37"/>
      <c r="H96" s="36">
        <f>H98+H99+H103</f>
        <v>407.40600000000006</v>
      </c>
      <c r="I96" s="37"/>
    </row>
    <row r="97" spans="1:13" s="41" customFormat="1" x14ac:dyDescent="0.25">
      <c r="A97" s="39"/>
      <c r="B97" s="40" t="s">
        <v>31</v>
      </c>
      <c r="C97" s="39"/>
      <c r="D97" s="22"/>
      <c r="E97" s="23"/>
      <c r="F97" s="22"/>
      <c r="G97" s="23"/>
      <c r="H97" s="29"/>
      <c r="I97" s="29"/>
    </row>
    <row r="98" spans="1:13" s="41" customFormat="1" ht="25.5" x14ac:dyDescent="0.25">
      <c r="A98" s="39" t="s">
        <v>74</v>
      </c>
      <c r="B98" s="42" t="s">
        <v>75</v>
      </c>
      <c r="C98" s="39" t="s">
        <v>76</v>
      </c>
      <c r="D98" s="43">
        <f>394.595+0.831</f>
        <v>395.42600000000004</v>
      </c>
      <c r="E98" s="44"/>
      <c r="F98" s="43">
        <v>394.87</v>
      </c>
      <c r="G98" s="44"/>
      <c r="H98" s="43">
        <f>D98</f>
        <v>395.42600000000004</v>
      </c>
      <c r="I98" s="44"/>
    </row>
    <row r="99" spans="1:13" s="41" customFormat="1" ht="55.5" customHeight="1" x14ac:dyDescent="0.25">
      <c r="A99" s="39" t="s">
        <v>77</v>
      </c>
      <c r="B99" s="42" t="s">
        <v>78</v>
      </c>
      <c r="C99" s="39" t="s">
        <v>76</v>
      </c>
      <c r="D99" s="43">
        <f>12.807-0.831</f>
        <v>11.976000000000001</v>
      </c>
      <c r="E99" s="44"/>
      <c r="F99" s="43">
        <v>11.962999999999999</v>
      </c>
      <c r="G99" s="44"/>
      <c r="H99" s="43">
        <f>D99</f>
        <v>11.976000000000001</v>
      </c>
      <c r="I99" s="44"/>
    </row>
    <row r="100" spans="1:13" s="41" customFormat="1" x14ac:dyDescent="0.25">
      <c r="A100" s="39"/>
      <c r="B100" s="45" t="s">
        <v>67</v>
      </c>
      <c r="C100" s="39" t="s">
        <v>76</v>
      </c>
      <c r="D100" s="22" t="s">
        <v>79</v>
      </c>
      <c r="E100" s="23"/>
      <c r="F100" s="22" t="s">
        <v>79</v>
      </c>
      <c r="G100" s="23"/>
      <c r="H100" s="29" t="s">
        <v>79</v>
      </c>
      <c r="I100" s="29"/>
    </row>
    <row r="101" spans="1:13" s="41" customFormat="1" x14ac:dyDescent="0.25">
      <c r="A101" s="39"/>
      <c r="B101" s="45" t="s">
        <v>68</v>
      </c>
      <c r="C101" s="39" t="s">
        <v>76</v>
      </c>
      <c r="D101" s="22" t="s">
        <v>79</v>
      </c>
      <c r="E101" s="23"/>
      <c r="F101" s="22" t="s">
        <v>79</v>
      </c>
      <c r="G101" s="23"/>
      <c r="H101" s="29" t="s">
        <v>79</v>
      </c>
      <c r="I101" s="29"/>
    </row>
    <row r="102" spans="1:13" s="41" customFormat="1" x14ac:dyDescent="0.25">
      <c r="A102" s="39"/>
      <c r="B102" s="45" t="s">
        <v>69</v>
      </c>
      <c r="C102" s="39" t="s">
        <v>76</v>
      </c>
      <c r="D102" s="22" t="s">
        <v>79</v>
      </c>
      <c r="E102" s="23"/>
      <c r="F102" s="22" t="s">
        <v>79</v>
      </c>
      <c r="G102" s="23"/>
      <c r="H102" s="29" t="s">
        <v>79</v>
      </c>
      <c r="I102" s="29"/>
    </row>
    <row r="103" spans="1:13" s="41" customFormat="1" ht="42.75" customHeight="1" x14ac:dyDescent="0.25">
      <c r="A103" s="39" t="s">
        <v>80</v>
      </c>
      <c r="B103" s="42" t="s">
        <v>81</v>
      </c>
      <c r="C103" s="39" t="s">
        <v>76</v>
      </c>
      <c r="D103" s="43">
        <f>5/1000</f>
        <v>5.0000000000000001E-3</v>
      </c>
      <c r="E103" s="44"/>
      <c r="F103" s="43">
        <v>4.0000000000000001E-3</v>
      </c>
      <c r="G103" s="44"/>
      <c r="H103" s="43">
        <f>F103</f>
        <v>4.0000000000000001E-3</v>
      </c>
      <c r="I103" s="44"/>
      <c r="K103" s="46"/>
      <c r="L103" s="46"/>
    </row>
    <row r="104" spans="1:13" s="38" customFormat="1" ht="25.5" x14ac:dyDescent="0.25">
      <c r="A104" s="34" t="s">
        <v>82</v>
      </c>
      <c r="B104" s="35" t="s">
        <v>83</v>
      </c>
      <c r="C104" s="34"/>
      <c r="D104" s="31">
        <f>D106+D107</f>
        <v>430916</v>
      </c>
      <c r="E104" s="32"/>
      <c r="F104" s="31">
        <f>F106+F107</f>
        <v>428708</v>
      </c>
      <c r="G104" s="32"/>
      <c r="H104" s="31">
        <f>H106+H107</f>
        <v>430916</v>
      </c>
      <c r="I104" s="32"/>
      <c r="K104" s="47"/>
      <c r="L104" s="47"/>
    </row>
    <row r="105" spans="1:13" s="41" customFormat="1" x14ac:dyDescent="0.25">
      <c r="A105" s="39"/>
      <c r="B105" s="40" t="s">
        <v>31</v>
      </c>
      <c r="C105" s="39"/>
      <c r="D105" s="22"/>
      <c r="E105" s="23"/>
      <c r="F105" s="22"/>
      <c r="G105" s="23"/>
      <c r="H105" s="29"/>
      <c r="I105" s="29"/>
    </row>
    <row r="106" spans="1:13" s="41" customFormat="1" ht="25.5" x14ac:dyDescent="0.25">
      <c r="A106" s="39" t="s">
        <v>84</v>
      </c>
      <c r="B106" s="42" t="s">
        <v>85</v>
      </c>
      <c r="C106" s="39" t="s">
        <v>86</v>
      </c>
      <c r="D106" s="22">
        <v>398961</v>
      </c>
      <c r="E106" s="23"/>
      <c r="F106" s="22">
        <v>397149</v>
      </c>
      <c r="G106" s="23"/>
      <c r="H106" s="22">
        <v>398961</v>
      </c>
      <c r="I106" s="23"/>
    </row>
    <row r="107" spans="1:13" s="41" customFormat="1" ht="63.75" x14ac:dyDescent="0.25">
      <c r="A107" s="39" t="s">
        <v>87</v>
      </c>
      <c r="B107" s="42" t="s">
        <v>88</v>
      </c>
      <c r="C107" s="39" t="s">
        <v>86</v>
      </c>
      <c r="D107" s="22">
        <f>D108+D109+D110</f>
        <v>31955</v>
      </c>
      <c r="E107" s="23"/>
      <c r="F107" s="22">
        <f>F108+F109+F110</f>
        <v>31559</v>
      </c>
      <c r="G107" s="23"/>
      <c r="H107" s="22">
        <f t="shared" ref="H107" si="20">H108+H109+H110</f>
        <v>31955</v>
      </c>
      <c r="I107" s="23"/>
    </row>
    <row r="108" spans="1:13" s="41" customFormat="1" x14ac:dyDescent="0.25">
      <c r="A108" s="39"/>
      <c r="B108" s="45" t="s">
        <v>67</v>
      </c>
      <c r="C108" s="39" t="s">
        <v>86</v>
      </c>
      <c r="D108" s="22">
        <v>31747</v>
      </c>
      <c r="E108" s="23"/>
      <c r="F108" s="22">
        <v>31346</v>
      </c>
      <c r="G108" s="23"/>
      <c r="H108" s="22">
        <v>31747</v>
      </c>
      <c r="I108" s="23"/>
    </row>
    <row r="109" spans="1:13" s="41" customFormat="1" x14ac:dyDescent="0.25">
      <c r="A109" s="39"/>
      <c r="B109" s="45" t="s">
        <v>68</v>
      </c>
      <c r="C109" s="39" t="s">
        <v>86</v>
      </c>
      <c r="D109" s="22">
        <v>198</v>
      </c>
      <c r="E109" s="23"/>
      <c r="F109" s="22">
        <v>203</v>
      </c>
      <c r="G109" s="23"/>
      <c r="H109" s="22">
        <v>198</v>
      </c>
      <c r="I109" s="23"/>
    </row>
    <row r="110" spans="1:13" s="41" customFormat="1" x14ac:dyDescent="0.25">
      <c r="A110" s="39"/>
      <c r="B110" s="45" t="s">
        <v>69</v>
      </c>
      <c r="C110" s="39" t="s">
        <v>86</v>
      </c>
      <c r="D110" s="22">
        <v>10</v>
      </c>
      <c r="E110" s="23"/>
      <c r="F110" s="22">
        <v>10</v>
      </c>
      <c r="G110" s="23"/>
      <c r="H110" s="22">
        <v>10</v>
      </c>
      <c r="I110" s="23"/>
    </row>
    <row r="111" spans="1:13" s="38" customFormat="1" x14ac:dyDescent="0.25">
      <c r="A111" s="34" t="s">
        <v>89</v>
      </c>
      <c r="B111" s="35" t="s">
        <v>90</v>
      </c>
      <c r="C111" s="34" t="s">
        <v>86</v>
      </c>
      <c r="D111" s="31">
        <f>390647+36321</f>
        <v>426968</v>
      </c>
      <c r="E111" s="32"/>
      <c r="F111" s="31">
        <v>415383</v>
      </c>
      <c r="G111" s="32"/>
      <c r="H111" s="31">
        <f>D111</f>
        <v>426968</v>
      </c>
      <c r="I111" s="32"/>
      <c r="J111" s="41"/>
      <c r="K111" s="48"/>
    </row>
    <row r="112" spans="1:13" s="13" customFormat="1" ht="25.5" x14ac:dyDescent="0.25">
      <c r="A112" s="5" t="s">
        <v>91</v>
      </c>
      <c r="B112" s="9" t="s">
        <v>92</v>
      </c>
      <c r="C112" s="5" t="s">
        <v>93</v>
      </c>
      <c r="D112" s="31">
        <v>3087514.093918981</v>
      </c>
      <c r="E112" s="32"/>
      <c r="F112" s="31">
        <v>2577756.5783343674</v>
      </c>
      <c r="G112" s="32"/>
      <c r="H112" s="33">
        <v>2585966.3166006422</v>
      </c>
      <c r="I112" s="33"/>
      <c r="K112" s="49"/>
      <c r="L112" s="50"/>
      <c r="M112" s="50"/>
    </row>
    <row r="113" spans="1:15" s="13" customFormat="1" ht="38.25" x14ac:dyDescent="0.25">
      <c r="A113" s="5" t="s">
        <v>94</v>
      </c>
      <c r="B113" s="9" t="s">
        <v>95</v>
      </c>
      <c r="C113" s="5"/>
      <c r="D113" s="31"/>
      <c r="E113" s="32"/>
      <c r="F113" s="31"/>
      <c r="G113" s="32"/>
      <c r="H113" s="12"/>
      <c r="I113" s="12"/>
      <c r="L113" s="50"/>
    </row>
    <row r="114" spans="1:15" ht="15.75" x14ac:dyDescent="0.25">
      <c r="A114" s="14" t="s">
        <v>96</v>
      </c>
      <c r="B114" s="19" t="s">
        <v>97</v>
      </c>
      <c r="C114" s="14" t="s">
        <v>98</v>
      </c>
      <c r="D114" s="22">
        <v>591</v>
      </c>
      <c r="E114" s="23"/>
      <c r="F114" s="22" t="s">
        <v>79</v>
      </c>
      <c r="G114" s="23"/>
      <c r="H114" s="29" t="s">
        <v>79</v>
      </c>
      <c r="I114" s="29"/>
      <c r="K114" s="51"/>
      <c r="L114" s="50"/>
      <c r="M114" s="51"/>
    </row>
    <row r="115" spans="1:15" ht="25.5" x14ac:dyDescent="0.25">
      <c r="A115" s="14" t="s">
        <v>99</v>
      </c>
      <c r="B115" s="19" t="s">
        <v>100</v>
      </c>
      <c r="C115" s="14" t="s">
        <v>101</v>
      </c>
      <c r="D115" s="22">
        <v>108.253</v>
      </c>
      <c r="E115" s="23"/>
      <c r="F115" s="22" t="s">
        <v>79</v>
      </c>
      <c r="G115" s="23"/>
      <c r="H115" s="29" t="s">
        <v>79</v>
      </c>
      <c r="I115" s="29"/>
      <c r="K115" s="51"/>
      <c r="L115" s="50"/>
      <c r="M115" s="52"/>
    </row>
    <row r="116" spans="1:15" ht="25.5" customHeight="1" x14ac:dyDescent="0.25">
      <c r="A116" s="14" t="s">
        <v>102</v>
      </c>
      <c r="B116" s="19" t="s">
        <v>103</v>
      </c>
      <c r="C116" s="14"/>
      <c r="D116" s="22" t="s">
        <v>104</v>
      </c>
      <c r="E116" s="23"/>
      <c r="F116" s="22" t="s">
        <v>104</v>
      </c>
      <c r="G116" s="23"/>
      <c r="H116" s="22" t="s">
        <v>104</v>
      </c>
      <c r="I116" s="23"/>
    </row>
    <row r="117" spans="1:15" s="13" customFormat="1" x14ac:dyDescent="0.25">
      <c r="A117" s="5" t="s">
        <v>105</v>
      </c>
      <c r="B117" s="9" t="s">
        <v>106</v>
      </c>
      <c r="C117" s="5" t="s">
        <v>93</v>
      </c>
      <c r="D117" s="31">
        <v>838742.25526999997</v>
      </c>
      <c r="E117" s="32"/>
      <c r="F117" s="31">
        <v>437288.015433772</v>
      </c>
      <c r="G117" s="32"/>
      <c r="H117" s="33">
        <v>415198.04481584713</v>
      </c>
      <c r="I117" s="33"/>
      <c r="K117" s="53"/>
      <c r="L117" s="53"/>
      <c r="M117" s="53"/>
      <c r="N117" s="53"/>
      <c r="O117" s="53"/>
    </row>
    <row r="118" spans="1:15" s="13" customFormat="1" x14ac:dyDescent="0.25">
      <c r="A118" s="5" t="s">
        <v>107</v>
      </c>
      <c r="B118" s="9" t="s">
        <v>108</v>
      </c>
      <c r="C118" s="5" t="s">
        <v>93</v>
      </c>
      <c r="D118" s="31">
        <v>292548.97788999998</v>
      </c>
      <c r="E118" s="32"/>
      <c r="F118" s="31">
        <v>396823.56457477831</v>
      </c>
      <c r="G118" s="32"/>
      <c r="H118" s="33">
        <v>505472.88332439255</v>
      </c>
      <c r="I118" s="33"/>
      <c r="K118" s="54"/>
      <c r="L118" s="54"/>
      <c r="M118" s="54"/>
    </row>
    <row r="119" spans="1:15" s="13" customFormat="1" ht="15.75" x14ac:dyDescent="0.25">
      <c r="A119" s="5" t="s">
        <v>109</v>
      </c>
      <c r="B119" s="9" t="s">
        <v>110</v>
      </c>
      <c r="C119" s="5" t="s">
        <v>93</v>
      </c>
      <c r="D119" s="31">
        <v>115589.77214</v>
      </c>
      <c r="E119" s="32"/>
      <c r="F119" s="31">
        <v>244904.11899455488</v>
      </c>
      <c r="G119" s="32"/>
      <c r="H119" s="33">
        <v>282690.60618532239</v>
      </c>
      <c r="I119" s="33"/>
      <c r="K119" s="55"/>
      <c r="L119" s="55"/>
      <c r="M119" s="55"/>
      <c r="N119" s="56"/>
      <c r="O119" s="56"/>
    </row>
    <row r="120" spans="1:15" s="13" customFormat="1" ht="15.75" x14ac:dyDescent="0.25">
      <c r="A120" s="5" t="s">
        <v>111</v>
      </c>
      <c r="B120" s="9" t="s">
        <v>112</v>
      </c>
      <c r="C120" s="5" t="s">
        <v>93</v>
      </c>
      <c r="D120" s="31">
        <v>34969.188139999998</v>
      </c>
      <c r="E120" s="32"/>
      <c r="F120" s="31">
        <v>178673.69791780889</v>
      </c>
      <c r="G120" s="32"/>
      <c r="H120" s="31">
        <v>202070.02218532242</v>
      </c>
      <c r="I120" s="32"/>
      <c r="K120" s="57"/>
      <c r="L120" s="57"/>
      <c r="M120" s="57"/>
      <c r="N120" s="58"/>
      <c r="O120" s="58"/>
    </row>
    <row r="121" spans="1:15" s="13" customFormat="1" ht="25.5" x14ac:dyDescent="0.25">
      <c r="A121" s="5" t="s">
        <v>113</v>
      </c>
      <c r="B121" s="9" t="s">
        <v>114</v>
      </c>
      <c r="C121" s="5" t="s">
        <v>115</v>
      </c>
      <c r="D121" s="59">
        <f>D119/D112*100</f>
        <v>3.7437811982027882</v>
      </c>
      <c r="E121" s="60"/>
      <c r="F121" s="59">
        <f>F119/F112*100</f>
        <v>9.5006689558251889</v>
      </c>
      <c r="G121" s="60"/>
      <c r="H121" s="59">
        <f>H119/H112*100</f>
        <v>10.931720354228384</v>
      </c>
      <c r="I121" s="60"/>
      <c r="L121" s="61"/>
      <c r="M121" s="61"/>
    </row>
    <row r="122" spans="1:15" s="13" customFormat="1" ht="90" customHeight="1" x14ac:dyDescent="0.25">
      <c r="A122" s="5" t="s">
        <v>116</v>
      </c>
      <c r="B122" s="9" t="s">
        <v>117</v>
      </c>
      <c r="C122" s="5"/>
      <c r="D122" s="62" t="s">
        <v>118</v>
      </c>
      <c r="E122" s="63"/>
      <c r="F122" s="62" t="s">
        <v>118</v>
      </c>
      <c r="G122" s="63"/>
      <c r="H122" s="62" t="s">
        <v>118</v>
      </c>
      <c r="I122" s="63"/>
    </row>
    <row r="123" spans="1:15" x14ac:dyDescent="0.25">
      <c r="B123" s="28"/>
    </row>
    <row r="124" spans="1:15" ht="14.25" x14ac:dyDescent="0.25">
      <c r="A124" s="1" t="s">
        <v>119</v>
      </c>
      <c r="B124" s="1"/>
      <c r="C124" s="1"/>
      <c r="D124" s="1"/>
      <c r="E124" s="1"/>
      <c r="F124" s="1"/>
      <c r="G124" s="1"/>
      <c r="H124" s="1"/>
      <c r="I124" s="1"/>
    </row>
    <row r="125" spans="1:15" x14ac:dyDescent="0.25">
      <c r="B125" s="28"/>
    </row>
    <row r="126" spans="1:15" ht="51.75" customHeight="1" x14ac:dyDescent="0.25">
      <c r="A126" s="64" t="s">
        <v>23</v>
      </c>
      <c r="B126" s="64" t="s">
        <v>24</v>
      </c>
      <c r="C126" s="64" t="s">
        <v>25</v>
      </c>
      <c r="D126" s="8" t="s">
        <v>26</v>
      </c>
      <c r="E126" s="8"/>
      <c r="F126" s="8" t="s">
        <v>27</v>
      </c>
      <c r="G126" s="8"/>
      <c r="H126" s="8" t="s">
        <v>28</v>
      </c>
      <c r="I126" s="8"/>
    </row>
    <row r="127" spans="1:15" x14ac:dyDescent="0.25">
      <c r="A127" s="65"/>
      <c r="B127" s="65"/>
      <c r="C127" s="65"/>
      <c r="D127" s="5" t="s">
        <v>120</v>
      </c>
      <c r="E127" s="5" t="s">
        <v>121</v>
      </c>
      <c r="F127" s="5" t="s">
        <v>120</v>
      </c>
      <c r="G127" s="5" t="s">
        <v>121</v>
      </c>
      <c r="H127" s="5" t="s">
        <v>120</v>
      </c>
      <c r="I127" s="5" t="s">
        <v>121</v>
      </c>
    </row>
    <row r="128" spans="1:15" ht="25.5" x14ac:dyDescent="0.25">
      <c r="A128" s="14" t="s">
        <v>29</v>
      </c>
      <c r="B128" s="15" t="s">
        <v>122</v>
      </c>
      <c r="C128" s="14"/>
      <c r="D128" s="14"/>
      <c r="E128" s="14"/>
      <c r="F128" s="14"/>
      <c r="G128" s="14"/>
      <c r="H128" s="14"/>
      <c r="I128" s="14"/>
    </row>
    <row r="129" spans="1:18" ht="25.5" x14ac:dyDescent="0.25">
      <c r="A129" s="14" t="s">
        <v>32</v>
      </c>
      <c r="B129" s="19" t="s">
        <v>123</v>
      </c>
      <c r="C129" s="14"/>
      <c r="D129" s="14"/>
      <c r="E129" s="14"/>
      <c r="F129" s="14"/>
      <c r="G129" s="14"/>
      <c r="H129" s="14"/>
      <c r="I129" s="14"/>
    </row>
    <row r="130" spans="1:18" ht="165.75" x14ac:dyDescent="0.25">
      <c r="A130" s="14"/>
      <c r="B130" s="21" t="s">
        <v>124</v>
      </c>
      <c r="C130" s="14" t="s">
        <v>125</v>
      </c>
      <c r="D130" s="14"/>
      <c r="E130" s="14"/>
      <c r="F130" s="14"/>
      <c r="G130" s="14"/>
      <c r="H130" s="14"/>
      <c r="I130" s="14"/>
    </row>
    <row r="131" spans="1:18" ht="165.75" x14ac:dyDescent="0.25">
      <c r="A131" s="14"/>
      <c r="B131" s="21" t="s">
        <v>126</v>
      </c>
      <c r="C131" s="14" t="s">
        <v>127</v>
      </c>
      <c r="D131" s="14"/>
      <c r="E131" s="14"/>
      <c r="F131" s="14"/>
      <c r="G131" s="14"/>
      <c r="H131" s="14"/>
      <c r="I131" s="14"/>
    </row>
    <row r="132" spans="1:18" ht="25.5" x14ac:dyDescent="0.25">
      <c r="A132" s="14" t="s">
        <v>65</v>
      </c>
      <c r="B132" s="19" t="s">
        <v>128</v>
      </c>
      <c r="C132" s="14"/>
      <c r="D132" s="14"/>
      <c r="E132" s="14"/>
      <c r="F132" s="14"/>
      <c r="G132" s="14"/>
      <c r="H132" s="14"/>
      <c r="I132" s="14"/>
    </row>
    <row r="133" spans="1:18" x14ac:dyDescent="0.25">
      <c r="A133" s="14"/>
      <c r="B133" s="21" t="s">
        <v>129</v>
      </c>
      <c r="C133" s="14"/>
      <c r="D133" s="14"/>
      <c r="E133" s="14"/>
      <c r="F133" s="14"/>
      <c r="G133" s="14"/>
      <c r="H133" s="14"/>
      <c r="I133" s="14"/>
    </row>
    <row r="134" spans="1:18" ht="25.5" x14ac:dyDescent="0.25">
      <c r="A134" s="14"/>
      <c r="B134" s="27" t="s">
        <v>130</v>
      </c>
      <c r="C134" s="14" t="s">
        <v>125</v>
      </c>
      <c r="D134" s="14"/>
      <c r="E134" s="14"/>
      <c r="F134" s="14"/>
      <c r="G134" s="14"/>
      <c r="H134" s="14"/>
      <c r="I134" s="14"/>
    </row>
    <row r="135" spans="1:18" ht="25.5" x14ac:dyDescent="0.25">
      <c r="A135" s="14"/>
      <c r="B135" s="27" t="s">
        <v>131</v>
      </c>
      <c r="C135" s="14" t="s">
        <v>127</v>
      </c>
      <c r="D135" s="14"/>
      <c r="E135" s="14"/>
      <c r="F135" s="14"/>
      <c r="G135" s="14"/>
      <c r="H135" s="14"/>
      <c r="I135" s="14"/>
    </row>
    <row r="136" spans="1:18" x14ac:dyDescent="0.25">
      <c r="A136" s="14"/>
      <c r="B136" s="21" t="s">
        <v>132</v>
      </c>
      <c r="C136" s="14" t="s">
        <v>127</v>
      </c>
      <c r="D136" s="14"/>
      <c r="E136" s="14"/>
      <c r="F136" s="14"/>
      <c r="G136" s="14"/>
      <c r="H136" s="14"/>
      <c r="I136" s="14"/>
    </row>
    <row r="137" spans="1:18" x14ac:dyDescent="0.25">
      <c r="A137" s="14" t="s">
        <v>72</v>
      </c>
      <c r="B137" s="66" t="s">
        <v>133</v>
      </c>
      <c r="C137" s="14" t="s">
        <v>127</v>
      </c>
      <c r="D137" s="14"/>
      <c r="E137" s="14"/>
      <c r="F137" s="14"/>
      <c r="G137" s="14"/>
      <c r="H137" s="14"/>
      <c r="I137" s="14"/>
    </row>
    <row r="138" spans="1:18" x14ac:dyDescent="0.25">
      <c r="A138" s="14" t="s">
        <v>82</v>
      </c>
      <c r="B138" s="15" t="s">
        <v>134</v>
      </c>
      <c r="C138" s="14"/>
      <c r="D138" s="14"/>
      <c r="E138" s="14"/>
      <c r="F138" s="14"/>
      <c r="G138" s="14"/>
      <c r="H138" s="14"/>
      <c r="I138" s="14"/>
    </row>
    <row r="139" spans="1:18" ht="25.5" x14ac:dyDescent="0.25">
      <c r="A139" s="14" t="s">
        <v>84</v>
      </c>
      <c r="B139" s="19" t="s">
        <v>135</v>
      </c>
      <c r="C139" s="14" t="s">
        <v>127</v>
      </c>
      <c r="D139" s="67">
        <v>387.29</v>
      </c>
      <c r="E139" s="67">
        <v>436.09</v>
      </c>
      <c r="F139" s="67">
        <v>436.09</v>
      </c>
      <c r="G139" s="67">
        <v>436.09</v>
      </c>
      <c r="H139" s="67">
        <v>436.09</v>
      </c>
      <c r="I139" s="67">
        <v>473.59374000000031</v>
      </c>
      <c r="K139" s="68"/>
      <c r="L139" s="68"/>
      <c r="M139" s="69"/>
      <c r="N139" s="69"/>
      <c r="O139" s="69"/>
    </row>
    <row r="140" spans="1:18" ht="51" x14ac:dyDescent="0.25">
      <c r="A140" s="14" t="s">
        <v>87</v>
      </c>
      <c r="B140" s="19" t="s">
        <v>136</v>
      </c>
      <c r="C140" s="14" t="s">
        <v>127</v>
      </c>
      <c r="D140" s="67">
        <v>1094.9199999999998</v>
      </c>
      <c r="E140" s="67">
        <v>1454.14</v>
      </c>
      <c r="F140" s="67">
        <v>1454.14</v>
      </c>
      <c r="G140" s="67">
        <v>1634.78</v>
      </c>
      <c r="H140" s="67">
        <v>1359.1917593723583</v>
      </c>
      <c r="I140" s="67">
        <v>1359.1917593723583</v>
      </c>
      <c r="K140" s="68"/>
      <c r="L140" s="70"/>
      <c r="M140" s="70"/>
      <c r="N140" s="70"/>
      <c r="O140" s="70"/>
      <c r="P140" s="70"/>
      <c r="Q140" s="70"/>
      <c r="R140" s="70"/>
    </row>
    <row r="141" spans="1:18" ht="25.5" x14ac:dyDescent="0.25">
      <c r="A141" s="14" t="s">
        <v>137</v>
      </c>
      <c r="B141" s="19" t="s">
        <v>138</v>
      </c>
      <c r="C141" s="14"/>
      <c r="D141" s="39"/>
      <c r="E141" s="39"/>
      <c r="F141" s="39"/>
      <c r="G141" s="39"/>
      <c r="H141" s="39"/>
      <c r="I141" s="39"/>
      <c r="K141" s="71"/>
      <c r="L141" s="70"/>
      <c r="M141" s="70"/>
      <c r="N141" s="70"/>
      <c r="O141" s="70"/>
      <c r="P141" s="70"/>
      <c r="Q141" s="70"/>
      <c r="R141" s="70"/>
    </row>
    <row r="142" spans="1:18" x14ac:dyDescent="0.25">
      <c r="A142" s="14"/>
      <c r="B142" s="21" t="s">
        <v>67</v>
      </c>
      <c r="C142" s="14" t="s">
        <v>127</v>
      </c>
      <c r="D142" s="67">
        <v>490.98</v>
      </c>
      <c r="E142" s="67">
        <v>844.30000000000007</v>
      </c>
      <c r="F142" s="67">
        <v>842.7</v>
      </c>
      <c r="G142" s="67">
        <v>842.7</v>
      </c>
      <c r="H142" s="67">
        <v>810.38101884107527</v>
      </c>
      <c r="I142" s="67">
        <v>810.38101884107539</v>
      </c>
      <c r="K142" s="71"/>
      <c r="L142" s="70"/>
      <c r="M142" s="70"/>
      <c r="N142" s="70"/>
      <c r="O142" s="70"/>
      <c r="P142" s="70"/>
      <c r="Q142" s="72"/>
    </row>
    <row r="143" spans="1:18" x14ac:dyDescent="0.25">
      <c r="A143" s="14"/>
      <c r="B143" s="21" t="s">
        <v>68</v>
      </c>
      <c r="C143" s="14" t="s">
        <v>127</v>
      </c>
      <c r="D143" s="67">
        <v>429.25</v>
      </c>
      <c r="E143" s="67">
        <v>623.44999999999993</v>
      </c>
      <c r="F143" s="67">
        <v>424.97</v>
      </c>
      <c r="G143" s="67">
        <v>403.4</v>
      </c>
      <c r="H143" s="67">
        <v>318.35316988843584</v>
      </c>
      <c r="I143" s="67">
        <v>362.27630662537541</v>
      </c>
      <c r="K143" s="71"/>
      <c r="L143" s="71"/>
      <c r="M143" s="71"/>
      <c r="N143" s="71"/>
      <c r="O143" s="71"/>
      <c r="P143" s="71"/>
    </row>
    <row r="144" spans="1:18" ht="15.75" x14ac:dyDescent="0.25">
      <c r="A144" s="14"/>
      <c r="B144" s="21" t="s">
        <v>69</v>
      </c>
      <c r="C144" s="14" t="s">
        <v>127</v>
      </c>
      <c r="D144" s="67">
        <v>259.58999999999997</v>
      </c>
      <c r="E144" s="67">
        <v>447.39</v>
      </c>
      <c r="F144" s="67">
        <v>424.97</v>
      </c>
      <c r="G144" s="67">
        <v>403.4</v>
      </c>
      <c r="H144" s="67">
        <v>318.35316988843584</v>
      </c>
      <c r="I144" s="67">
        <v>362.27630662537541</v>
      </c>
      <c r="K144" s="71"/>
      <c r="L144" s="68"/>
      <c r="M144" s="73"/>
      <c r="N144" s="73"/>
      <c r="O144" s="73"/>
      <c r="P144" s="73"/>
    </row>
    <row r="145" spans="1:12" ht="15.75" x14ac:dyDescent="0.25">
      <c r="A145" s="14" t="s">
        <v>89</v>
      </c>
      <c r="B145" s="66" t="s">
        <v>139</v>
      </c>
      <c r="C145" s="14"/>
      <c r="D145" s="14"/>
      <c r="E145" s="14"/>
      <c r="F145" s="14"/>
      <c r="G145" s="14"/>
      <c r="H145" s="14"/>
      <c r="I145" s="14"/>
      <c r="K145" s="72"/>
      <c r="L145" s="74"/>
    </row>
    <row r="146" spans="1:12" ht="15.75" x14ac:dyDescent="0.25">
      <c r="A146" s="14" t="s">
        <v>140</v>
      </c>
      <c r="B146" s="19" t="s">
        <v>141</v>
      </c>
      <c r="C146" s="14" t="s">
        <v>142</v>
      </c>
      <c r="D146" s="14"/>
      <c r="E146" s="14"/>
      <c r="F146" s="14"/>
      <c r="G146" s="14"/>
      <c r="H146" s="14"/>
      <c r="I146" s="14"/>
      <c r="K146" s="72"/>
      <c r="L146" s="74"/>
    </row>
    <row r="147" spans="1:12" ht="15.75" x14ac:dyDescent="0.25">
      <c r="A147" s="14"/>
      <c r="B147" s="21" t="s">
        <v>143</v>
      </c>
      <c r="C147" s="14" t="s">
        <v>142</v>
      </c>
      <c r="D147" s="14"/>
      <c r="E147" s="14"/>
      <c r="F147" s="14"/>
      <c r="G147" s="14"/>
      <c r="H147" s="14"/>
      <c r="I147" s="14"/>
      <c r="K147" s="74"/>
      <c r="L147" s="74"/>
    </row>
    <row r="148" spans="1:12" ht="25.5" x14ac:dyDescent="0.25">
      <c r="A148" s="14" t="s">
        <v>144</v>
      </c>
      <c r="B148" s="19" t="s">
        <v>145</v>
      </c>
      <c r="C148" s="14" t="s">
        <v>125</v>
      </c>
      <c r="D148" s="14"/>
      <c r="E148" s="14"/>
      <c r="F148" s="14"/>
      <c r="G148" s="14"/>
      <c r="H148" s="14"/>
      <c r="I148" s="14"/>
      <c r="K148" s="74"/>
      <c r="L148" s="74"/>
    </row>
    <row r="149" spans="1:12" ht="25.5" x14ac:dyDescent="0.25">
      <c r="A149" s="14" t="s">
        <v>146</v>
      </c>
      <c r="B149" s="19" t="s">
        <v>147</v>
      </c>
      <c r="C149" s="14" t="s">
        <v>148</v>
      </c>
      <c r="D149" s="14"/>
      <c r="E149" s="14"/>
      <c r="F149" s="14"/>
      <c r="G149" s="14"/>
      <c r="H149" s="14"/>
      <c r="I149" s="14"/>
    </row>
    <row r="150" spans="1:12" ht="25.5" x14ac:dyDescent="0.25">
      <c r="A150" s="14" t="s">
        <v>149</v>
      </c>
      <c r="B150" s="21" t="s">
        <v>150</v>
      </c>
      <c r="C150" s="14" t="s">
        <v>148</v>
      </c>
      <c r="D150" s="14"/>
      <c r="E150" s="14"/>
      <c r="F150" s="14"/>
      <c r="G150" s="14"/>
      <c r="H150" s="14"/>
      <c r="I150" s="14"/>
    </row>
    <row r="151" spans="1:12" x14ac:dyDescent="0.25">
      <c r="A151" s="14" t="s">
        <v>151</v>
      </c>
      <c r="B151" s="21" t="s">
        <v>152</v>
      </c>
      <c r="C151" s="14" t="s">
        <v>148</v>
      </c>
      <c r="D151" s="14"/>
      <c r="E151" s="14"/>
      <c r="F151" s="14"/>
      <c r="G151" s="14"/>
      <c r="H151" s="14"/>
      <c r="I151" s="14"/>
    </row>
    <row r="152" spans="1:12" x14ac:dyDescent="0.25">
      <c r="A152" s="14"/>
      <c r="B152" s="27" t="s">
        <v>153</v>
      </c>
      <c r="C152" s="14" t="s">
        <v>148</v>
      </c>
      <c r="D152" s="14"/>
      <c r="E152" s="14"/>
      <c r="F152" s="14"/>
      <c r="G152" s="14"/>
      <c r="H152" s="14"/>
      <c r="I152" s="14"/>
    </row>
    <row r="153" spans="1:12" x14ac:dyDescent="0.25">
      <c r="A153" s="14"/>
      <c r="B153" s="27" t="s">
        <v>154</v>
      </c>
      <c r="C153" s="14" t="s">
        <v>148</v>
      </c>
      <c r="D153" s="14"/>
      <c r="E153" s="14"/>
      <c r="F153" s="14"/>
      <c r="G153" s="14"/>
      <c r="H153" s="14"/>
      <c r="I153" s="14"/>
    </row>
    <row r="154" spans="1:12" x14ac:dyDescent="0.25">
      <c r="A154" s="14"/>
      <c r="B154" s="27" t="s">
        <v>155</v>
      </c>
      <c r="C154" s="14" t="s">
        <v>148</v>
      </c>
      <c r="D154" s="14"/>
      <c r="E154" s="14"/>
      <c r="F154" s="14"/>
      <c r="G154" s="14"/>
      <c r="H154" s="14"/>
      <c r="I154" s="14"/>
    </row>
    <row r="155" spans="1:12" x14ac:dyDescent="0.25">
      <c r="A155" s="14"/>
      <c r="B155" s="27" t="s">
        <v>156</v>
      </c>
      <c r="C155" s="14" t="s">
        <v>148</v>
      </c>
      <c r="D155" s="14"/>
      <c r="E155" s="14"/>
      <c r="F155" s="14"/>
      <c r="G155" s="14"/>
      <c r="H155" s="14"/>
      <c r="I155" s="14"/>
    </row>
    <row r="156" spans="1:12" x14ac:dyDescent="0.25">
      <c r="A156" s="14" t="s">
        <v>157</v>
      </c>
      <c r="B156" s="21" t="s">
        <v>158</v>
      </c>
      <c r="C156" s="14" t="s">
        <v>148</v>
      </c>
      <c r="D156" s="14"/>
      <c r="E156" s="14"/>
      <c r="F156" s="14"/>
      <c r="G156" s="14"/>
      <c r="H156" s="14"/>
      <c r="I156" s="14"/>
    </row>
    <row r="157" spans="1:12" x14ac:dyDescent="0.25">
      <c r="A157" s="14" t="s">
        <v>159</v>
      </c>
      <c r="B157" s="19" t="s">
        <v>160</v>
      </c>
      <c r="C157" s="14"/>
      <c r="D157" s="14"/>
      <c r="E157" s="14"/>
      <c r="F157" s="14"/>
      <c r="G157" s="14"/>
      <c r="H157" s="14"/>
      <c r="I157" s="14"/>
    </row>
    <row r="158" spans="1:12" x14ac:dyDescent="0.25">
      <c r="A158" s="14" t="s">
        <v>161</v>
      </c>
      <c r="B158" s="21" t="s">
        <v>162</v>
      </c>
      <c r="C158" s="14" t="s">
        <v>163</v>
      </c>
      <c r="D158" s="14"/>
      <c r="E158" s="14"/>
      <c r="F158" s="14"/>
      <c r="G158" s="14"/>
      <c r="H158" s="14"/>
      <c r="I158" s="14"/>
    </row>
    <row r="159" spans="1:12" ht="25.5" x14ac:dyDescent="0.25">
      <c r="A159" s="14" t="s">
        <v>164</v>
      </c>
      <c r="B159" s="21" t="s">
        <v>165</v>
      </c>
      <c r="C159" s="14" t="s">
        <v>166</v>
      </c>
      <c r="D159" s="14"/>
      <c r="E159" s="14"/>
      <c r="F159" s="14"/>
      <c r="G159" s="14"/>
      <c r="H159" s="14"/>
      <c r="I159" s="14"/>
    </row>
    <row r="160" spans="1:12" x14ac:dyDescent="0.25">
      <c r="A160" s="14" t="s">
        <v>167</v>
      </c>
      <c r="B160" s="19" t="s">
        <v>168</v>
      </c>
      <c r="C160" s="14"/>
      <c r="D160" s="14"/>
      <c r="E160" s="14"/>
      <c r="F160" s="14"/>
      <c r="G160" s="14"/>
      <c r="H160" s="14"/>
      <c r="I160" s="14"/>
    </row>
    <row r="161" spans="1:9" ht="25.5" x14ac:dyDescent="0.25">
      <c r="A161" s="14"/>
      <c r="B161" s="21" t="s">
        <v>169</v>
      </c>
      <c r="C161" s="14" t="s">
        <v>170</v>
      </c>
      <c r="D161" s="14"/>
      <c r="E161" s="14"/>
      <c r="F161" s="14"/>
      <c r="G161" s="14"/>
      <c r="H161" s="14"/>
      <c r="I161" s="14"/>
    </row>
    <row r="162" spans="1:9" ht="25.5" x14ac:dyDescent="0.25">
      <c r="A162" s="14"/>
      <c r="B162" s="21" t="s">
        <v>171</v>
      </c>
      <c r="C162" s="14" t="s">
        <v>170</v>
      </c>
      <c r="D162" s="14"/>
      <c r="E162" s="14"/>
      <c r="F162" s="14"/>
      <c r="G162" s="14"/>
      <c r="H162" s="14"/>
      <c r="I162" s="14"/>
    </row>
    <row r="163" spans="1:9" x14ac:dyDescent="0.25">
      <c r="B163" s="3"/>
    </row>
    <row r="164" spans="1:9" x14ac:dyDescent="0.25">
      <c r="B164" s="3"/>
    </row>
    <row r="165" spans="1:9" x14ac:dyDescent="0.25">
      <c r="B165" s="3"/>
    </row>
    <row r="166" spans="1:9" x14ac:dyDescent="0.25">
      <c r="B166" s="3"/>
    </row>
    <row r="167" spans="1:9" x14ac:dyDescent="0.25">
      <c r="B167" s="3"/>
    </row>
    <row r="168" spans="1:9" x14ac:dyDescent="0.25">
      <c r="B168" s="3"/>
    </row>
    <row r="169" spans="1:9" x14ac:dyDescent="0.25">
      <c r="B169" s="3"/>
    </row>
    <row r="170" spans="1:9" x14ac:dyDescent="0.25">
      <c r="B170" s="3"/>
    </row>
    <row r="171" spans="1:9" x14ac:dyDescent="0.25">
      <c r="B171" s="3"/>
    </row>
    <row r="172" spans="1:9" x14ac:dyDescent="0.25">
      <c r="B172" s="3"/>
    </row>
    <row r="173" spans="1:9" x14ac:dyDescent="0.25">
      <c r="B173" s="3"/>
    </row>
    <row r="174" spans="1:9" x14ac:dyDescent="0.25">
      <c r="B174" s="3"/>
    </row>
    <row r="175" spans="1:9" x14ac:dyDescent="0.25">
      <c r="B175" s="3"/>
    </row>
    <row r="176" spans="1:9"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sheetData>
  <mergeCells count="303">
    <mergeCell ref="A124:I124"/>
    <mergeCell ref="A126:A127"/>
    <mergeCell ref="B126:B127"/>
    <mergeCell ref="C126:C127"/>
    <mergeCell ref="D126:E126"/>
    <mergeCell ref="F126:G126"/>
    <mergeCell ref="H126:I126"/>
    <mergeCell ref="D121:E121"/>
    <mergeCell ref="F121:G121"/>
    <mergeCell ref="H121:I121"/>
    <mergeCell ref="D122:E122"/>
    <mergeCell ref="F122:G122"/>
    <mergeCell ref="H122:I122"/>
    <mergeCell ref="D119:E119"/>
    <mergeCell ref="F119:G119"/>
    <mergeCell ref="H119:I119"/>
    <mergeCell ref="D120:E120"/>
    <mergeCell ref="F120:G120"/>
    <mergeCell ref="H120:I120"/>
    <mergeCell ref="D117:E117"/>
    <mergeCell ref="F117:G117"/>
    <mergeCell ref="H117:I117"/>
    <mergeCell ref="D118:E118"/>
    <mergeCell ref="F118:G118"/>
    <mergeCell ref="H118:I118"/>
    <mergeCell ref="D115:E115"/>
    <mergeCell ref="F115:G115"/>
    <mergeCell ref="H115:I115"/>
    <mergeCell ref="D116:E116"/>
    <mergeCell ref="F116:G116"/>
    <mergeCell ref="H116:I116"/>
    <mergeCell ref="D113:E113"/>
    <mergeCell ref="F113:G113"/>
    <mergeCell ref="H113:I113"/>
    <mergeCell ref="D114:E114"/>
    <mergeCell ref="F114:G114"/>
    <mergeCell ref="H114:I114"/>
    <mergeCell ref="D111:E111"/>
    <mergeCell ref="F111:G111"/>
    <mergeCell ref="H111:I111"/>
    <mergeCell ref="D112:E112"/>
    <mergeCell ref="F112:G112"/>
    <mergeCell ref="H112:I112"/>
    <mergeCell ref="D109:E109"/>
    <mergeCell ref="F109:G109"/>
    <mergeCell ref="H109:I109"/>
    <mergeCell ref="D110:E110"/>
    <mergeCell ref="F110:G110"/>
    <mergeCell ref="H110:I110"/>
    <mergeCell ref="D107:E107"/>
    <mergeCell ref="F107:G107"/>
    <mergeCell ref="H107:I107"/>
    <mergeCell ref="D108:E108"/>
    <mergeCell ref="F108:G108"/>
    <mergeCell ref="H108:I108"/>
    <mergeCell ref="D105:E105"/>
    <mergeCell ref="F105:G105"/>
    <mergeCell ref="H105:I105"/>
    <mergeCell ref="D106:E106"/>
    <mergeCell ref="F106:G106"/>
    <mergeCell ref="H106:I106"/>
    <mergeCell ref="D103:E103"/>
    <mergeCell ref="F103:G103"/>
    <mergeCell ref="H103:I103"/>
    <mergeCell ref="D104:E104"/>
    <mergeCell ref="F104:G104"/>
    <mergeCell ref="H104:I104"/>
    <mergeCell ref="D101:E101"/>
    <mergeCell ref="F101:G101"/>
    <mergeCell ref="H101:I101"/>
    <mergeCell ref="D102:E102"/>
    <mergeCell ref="F102:G102"/>
    <mergeCell ref="H102:I102"/>
    <mergeCell ref="D99:E99"/>
    <mergeCell ref="F99:G99"/>
    <mergeCell ref="H99:I99"/>
    <mergeCell ref="D100:E100"/>
    <mergeCell ref="F100:G100"/>
    <mergeCell ref="H100:I100"/>
    <mergeCell ref="D97:E97"/>
    <mergeCell ref="F97:G97"/>
    <mergeCell ref="H97:I97"/>
    <mergeCell ref="D98:E98"/>
    <mergeCell ref="F98:G98"/>
    <mergeCell ref="H98:I98"/>
    <mergeCell ref="D95:E95"/>
    <mergeCell ref="F95:G95"/>
    <mergeCell ref="H95:I95"/>
    <mergeCell ref="D96:E96"/>
    <mergeCell ref="F96:G96"/>
    <mergeCell ref="H96:I96"/>
    <mergeCell ref="D93:E93"/>
    <mergeCell ref="F93:G93"/>
    <mergeCell ref="H93:I93"/>
    <mergeCell ref="D94:E94"/>
    <mergeCell ref="F94:G94"/>
    <mergeCell ref="H94:I94"/>
    <mergeCell ref="D91:E91"/>
    <mergeCell ref="F91:G91"/>
    <mergeCell ref="H91:I91"/>
    <mergeCell ref="D92:E92"/>
    <mergeCell ref="F92:G92"/>
    <mergeCell ref="H92:I92"/>
    <mergeCell ref="D89:E89"/>
    <mergeCell ref="F89:G89"/>
    <mergeCell ref="H89:I89"/>
    <mergeCell ref="D90:E90"/>
    <mergeCell ref="F90:G90"/>
    <mergeCell ref="H90:I90"/>
    <mergeCell ref="D87:E87"/>
    <mergeCell ref="F87:G87"/>
    <mergeCell ref="H87:I87"/>
    <mergeCell ref="D88:E88"/>
    <mergeCell ref="F88:G88"/>
    <mergeCell ref="H88:I88"/>
    <mergeCell ref="D85:E85"/>
    <mergeCell ref="F85:G85"/>
    <mergeCell ref="H85:I85"/>
    <mergeCell ref="D86:E86"/>
    <mergeCell ref="F86:G86"/>
    <mergeCell ref="H86:I86"/>
    <mergeCell ref="D83:E83"/>
    <mergeCell ref="F83:G83"/>
    <mergeCell ref="H83:I83"/>
    <mergeCell ref="D84:E84"/>
    <mergeCell ref="F84:G84"/>
    <mergeCell ref="H84:I84"/>
    <mergeCell ref="D81:E81"/>
    <mergeCell ref="F81:G81"/>
    <mergeCell ref="H81:I81"/>
    <mergeCell ref="D82:E82"/>
    <mergeCell ref="F82:G82"/>
    <mergeCell ref="H82:I82"/>
    <mergeCell ref="D79:E79"/>
    <mergeCell ref="F79:G79"/>
    <mergeCell ref="H79:I79"/>
    <mergeCell ref="D80:E80"/>
    <mergeCell ref="F80:G80"/>
    <mergeCell ref="H80:I80"/>
    <mergeCell ref="D77:E77"/>
    <mergeCell ref="F77:G77"/>
    <mergeCell ref="H77:I77"/>
    <mergeCell ref="D78:E78"/>
    <mergeCell ref="F78:G78"/>
    <mergeCell ref="H78:I78"/>
    <mergeCell ref="D75:E75"/>
    <mergeCell ref="F75:G75"/>
    <mergeCell ref="H75:I75"/>
    <mergeCell ref="D76:E76"/>
    <mergeCell ref="F76:G76"/>
    <mergeCell ref="H76:I76"/>
    <mergeCell ref="D73:E73"/>
    <mergeCell ref="F73:G73"/>
    <mergeCell ref="H73:I73"/>
    <mergeCell ref="D74:E74"/>
    <mergeCell ref="F74:G74"/>
    <mergeCell ref="H74:I74"/>
    <mergeCell ref="D71:E71"/>
    <mergeCell ref="F71:G71"/>
    <mergeCell ref="H71:I71"/>
    <mergeCell ref="D72:E72"/>
    <mergeCell ref="F72:G72"/>
    <mergeCell ref="H72:I72"/>
    <mergeCell ref="D69:E69"/>
    <mergeCell ref="F69:G69"/>
    <mergeCell ref="H69:I69"/>
    <mergeCell ref="D70:E70"/>
    <mergeCell ref="F70:G70"/>
    <mergeCell ref="H70:I70"/>
    <mergeCell ref="D67:E67"/>
    <mergeCell ref="F67:G67"/>
    <mergeCell ref="H67:I67"/>
    <mergeCell ref="D68:E68"/>
    <mergeCell ref="F68:G68"/>
    <mergeCell ref="H68:I68"/>
    <mergeCell ref="D65:E65"/>
    <mergeCell ref="F65:G65"/>
    <mergeCell ref="H65:I65"/>
    <mergeCell ref="D66:E66"/>
    <mergeCell ref="F66:G66"/>
    <mergeCell ref="H66:I66"/>
    <mergeCell ref="D63:E63"/>
    <mergeCell ref="F63:G63"/>
    <mergeCell ref="H63:I63"/>
    <mergeCell ref="D64:E64"/>
    <mergeCell ref="F64:G64"/>
    <mergeCell ref="H64:I64"/>
    <mergeCell ref="D61:E61"/>
    <mergeCell ref="F61:G61"/>
    <mergeCell ref="H61:I61"/>
    <mergeCell ref="D62:E62"/>
    <mergeCell ref="F62:G62"/>
    <mergeCell ref="H62:I62"/>
    <mergeCell ref="D59:E59"/>
    <mergeCell ref="F59:G59"/>
    <mergeCell ref="H59:I59"/>
    <mergeCell ref="D60:E60"/>
    <mergeCell ref="F60:G60"/>
    <mergeCell ref="H60:I60"/>
    <mergeCell ref="D57:E57"/>
    <mergeCell ref="F57:G57"/>
    <mergeCell ref="H57:I57"/>
    <mergeCell ref="D58:E58"/>
    <mergeCell ref="F58:G58"/>
    <mergeCell ref="H58:I58"/>
    <mergeCell ref="D55:E55"/>
    <mergeCell ref="F55:G55"/>
    <mergeCell ref="H55:I55"/>
    <mergeCell ref="D56:E56"/>
    <mergeCell ref="F56:G56"/>
    <mergeCell ref="H56:I56"/>
    <mergeCell ref="D53:E53"/>
    <mergeCell ref="F53:G53"/>
    <mergeCell ref="H53:I53"/>
    <mergeCell ref="D54:E54"/>
    <mergeCell ref="F54:G54"/>
    <mergeCell ref="H54:I54"/>
    <mergeCell ref="D51:E51"/>
    <mergeCell ref="F51:G51"/>
    <mergeCell ref="H51:I51"/>
    <mergeCell ref="D52:E52"/>
    <mergeCell ref="F52:G52"/>
    <mergeCell ref="H52:I52"/>
    <mergeCell ref="D49:E49"/>
    <mergeCell ref="F49:G49"/>
    <mergeCell ref="H49:I49"/>
    <mergeCell ref="D50:E50"/>
    <mergeCell ref="F50:G50"/>
    <mergeCell ref="H50:I50"/>
    <mergeCell ref="D47:E47"/>
    <mergeCell ref="F47:G47"/>
    <mergeCell ref="H47:I47"/>
    <mergeCell ref="D48:E48"/>
    <mergeCell ref="F48:G48"/>
    <mergeCell ref="H48:I48"/>
    <mergeCell ref="D45:E45"/>
    <mergeCell ref="F45:G45"/>
    <mergeCell ref="H45:I45"/>
    <mergeCell ref="D46:E46"/>
    <mergeCell ref="F46:G46"/>
    <mergeCell ref="H46:I46"/>
    <mergeCell ref="D43:E43"/>
    <mergeCell ref="F43:G43"/>
    <mergeCell ref="H43:I43"/>
    <mergeCell ref="D44:E44"/>
    <mergeCell ref="F44:G44"/>
    <mergeCell ref="H44:I44"/>
    <mergeCell ref="D41:E41"/>
    <mergeCell ref="F41:G41"/>
    <mergeCell ref="H41:I41"/>
    <mergeCell ref="D42:E42"/>
    <mergeCell ref="F42:G42"/>
    <mergeCell ref="H42:I42"/>
    <mergeCell ref="D39:E39"/>
    <mergeCell ref="F39:G39"/>
    <mergeCell ref="H39:I39"/>
    <mergeCell ref="D40:E40"/>
    <mergeCell ref="F40:G40"/>
    <mergeCell ref="H40:I40"/>
    <mergeCell ref="D37:E37"/>
    <mergeCell ref="F37:G37"/>
    <mergeCell ref="H37:I37"/>
    <mergeCell ref="D38:E38"/>
    <mergeCell ref="F38:G38"/>
    <mergeCell ref="H38:I38"/>
    <mergeCell ref="D35:E35"/>
    <mergeCell ref="F35:G35"/>
    <mergeCell ref="H35:I35"/>
    <mergeCell ref="D36:E36"/>
    <mergeCell ref="F36:G36"/>
    <mergeCell ref="H36:I36"/>
    <mergeCell ref="D33:E33"/>
    <mergeCell ref="F33:G33"/>
    <mergeCell ref="H33:I33"/>
    <mergeCell ref="D34:E34"/>
    <mergeCell ref="F34:G34"/>
    <mergeCell ref="H34:I34"/>
    <mergeCell ref="D31:E31"/>
    <mergeCell ref="F31:G31"/>
    <mergeCell ref="H31:I31"/>
    <mergeCell ref="D32:E32"/>
    <mergeCell ref="F32:G32"/>
    <mergeCell ref="H32:I32"/>
    <mergeCell ref="C21:I21"/>
    <mergeCell ref="C22:I22"/>
    <mergeCell ref="C24:I24"/>
    <mergeCell ref="C26:I26"/>
    <mergeCell ref="A28:I28"/>
    <mergeCell ref="D30:E30"/>
    <mergeCell ref="F30:G30"/>
    <mergeCell ref="H30:I30"/>
    <mergeCell ref="C10:I10"/>
    <mergeCell ref="C12:I12"/>
    <mergeCell ref="C14:I14"/>
    <mergeCell ref="C16:I16"/>
    <mergeCell ref="C18:I18"/>
    <mergeCell ref="C20:I20"/>
    <mergeCell ref="A1:I1"/>
    <mergeCell ref="A2:I2"/>
    <mergeCell ref="A3:I3"/>
    <mergeCell ref="A4:I4"/>
    <mergeCell ref="A6:I6"/>
    <mergeCell ref="C8:I8"/>
  </mergeCells>
  <pageMargins left="0.27" right="0.26" top="0.31" bottom="0.31" header="0.31496062992125984" footer="0.31496062992125984"/>
  <pageSetup paperSize="9" scale="47"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Александр Н. Кашурников</dc:creator>
  <cp:lastModifiedBy>Александр Н. Кашурников</cp:lastModifiedBy>
  <dcterms:created xsi:type="dcterms:W3CDTF">2026-04-28T07:06:16Z</dcterms:created>
  <dcterms:modified xsi:type="dcterms:W3CDTF">2026-04-28T07:07:52Z</dcterms:modified>
</cp:coreProperties>
</file>