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6645" windowWidth="9720" windowHeight="1185" tabRatio="862" firstSheet="1" activeTab="1"/>
  </bookViews>
  <sheets>
    <sheet name="График" sheetId="34" state="hidden" r:id="rId1"/>
    <sheet name="2024" sheetId="74" r:id="rId2"/>
    <sheet name="прогноз" sheetId="35" state="hidden" r:id="rId3"/>
    <sheet name="расшиф пр потреб 2022" sheetId="7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a">#REF!</definedName>
    <definedName name="\m">#REF!</definedName>
    <definedName name="\n">#REF!</definedName>
    <definedName name="\o">#REF!</definedName>
    <definedName name="______________________M8">[0]!______________________M8</definedName>
    <definedName name="______________________M9">[0]!______________________M9</definedName>
    <definedName name="______________________q11">[0]!______________________q11</definedName>
    <definedName name="______________________q15">[0]!______________________q15</definedName>
    <definedName name="______________________q17">[0]!______________________q17</definedName>
    <definedName name="______________________q2">[0]!______________________q2</definedName>
    <definedName name="______________________q3">[0]!______________________q3</definedName>
    <definedName name="______________________q4">[0]!______________________q4</definedName>
    <definedName name="______________________q5">[0]!______________________q5</definedName>
    <definedName name="______________________q6">[0]!______________________q6</definedName>
    <definedName name="______________________q7">[0]!______________________q7</definedName>
    <definedName name="______________________q8">[0]!______________________q8</definedName>
    <definedName name="______________________q9">[0]!______________________q9</definedName>
    <definedName name="_____________________M8">[0]!_____________________M8</definedName>
    <definedName name="_____________________M9">[0]!_____________________M9</definedName>
    <definedName name="_____________________q11">[0]!_____________________q11</definedName>
    <definedName name="_____________________q15">[0]!_____________________q15</definedName>
    <definedName name="_____________________q17">[0]!_____________________q17</definedName>
    <definedName name="_____________________q2">[0]!_____________________q2</definedName>
    <definedName name="_____________________q3">[0]!_____________________q3</definedName>
    <definedName name="_____________________q4">[0]!_____________________q4</definedName>
    <definedName name="_____________________q5">[0]!_____________________q5</definedName>
    <definedName name="_____________________q6">[0]!_____________________q6</definedName>
    <definedName name="_____________________q7">[0]!_____________________q7</definedName>
    <definedName name="_____________________q8">[0]!_____________________q8</definedName>
    <definedName name="_____________________q9">[0]!_____________________q9</definedName>
    <definedName name="____________________FY1">[0]!____________________FY1</definedName>
    <definedName name="____________________M8">[0]!____________________M8</definedName>
    <definedName name="____________________M9">[0]!____________________M9</definedName>
    <definedName name="____________________q11">[0]!____________________q11</definedName>
    <definedName name="____________________q15">[0]!____________________q15</definedName>
    <definedName name="____________________q17">[0]!____________________q17</definedName>
    <definedName name="____________________q2">[0]!____________________q2</definedName>
    <definedName name="____________________q3">[0]!____________________q3</definedName>
    <definedName name="____________________q4">[0]!____________________q4</definedName>
    <definedName name="____________________q5">[0]!____________________q5</definedName>
    <definedName name="____________________q6">[0]!____________________q6</definedName>
    <definedName name="____________________q7">[0]!____________________q7</definedName>
    <definedName name="____________________q8">[0]!____________________q8</definedName>
    <definedName name="____________________q9">[0]!____________________q9</definedName>
    <definedName name="____________________r">[0]!____________________r</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[0]!___________________FY1</definedName>
    <definedName name="___________________M8">[0]!___________________M8</definedName>
    <definedName name="___________________M9">[0]!___________________M9</definedName>
    <definedName name="___________________q11">[0]!___________________q11</definedName>
    <definedName name="___________________q15">[0]!___________________q15</definedName>
    <definedName name="___________________q17">[0]!___________________q17</definedName>
    <definedName name="___________________q2">[0]!___________________q2</definedName>
    <definedName name="___________________q3">[0]!___________________q3</definedName>
    <definedName name="___________________q4">[0]!___________________q4</definedName>
    <definedName name="___________________q5">[0]!___________________q5</definedName>
    <definedName name="___________________q6">[0]!___________________q6</definedName>
    <definedName name="___________________q7">[0]!___________________q7</definedName>
    <definedName name="___________________q8">[0]!___________________q8</definedName>
    <definedName name="___________________q9">[0]!___________________q9</definedName>
    <definedName name="___________________r">[0]!___________________r</definedName>
    <definedName name="__________________FY1">[0]!__________________FY1</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[0]!__________________r</definedName>
    <definedName name="_________________FY1">[0]!_________________FY1</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[0]!_________________r</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[1]!___________ew1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[1]!__________ew1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CEH00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[1]!_________ew1</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CEH00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[1]!________ew1</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[3]FES!#REF!</definedName>
    <definedName name="________SP10">[3]FES!#REF!</definedName>
    <definedName name="________SP11">[3]FES!#REF!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CEH00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[1]!_______ew1</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CEH009">#REF!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[1]!______ew1</definedName>
    <definedName name="______FY1">#N/A</definedName>
    <definedName name="______M8">[0]!______M8</definedName>
    <definedName name="______M9">[0]!______M9</definedName>
    <definedName name="______Num2">#REF!</definedName>
    <definedName name="______q11">[0]!______q11</definedName>
    <definedName name="______q15">[0]!______q15</definedName>
    <definedName name="______q17">[0]!______q17</definedName>
    <definedName name="______q2">[0]!______q2</definedName>
    <definedName name="______q3">[0]!______q3</definedName>
    <definedName name="______q4">[0]!______q4</definedName>
    <definedName name="______q5">[0]!______q5</definedName>
    <definedName name="______q6">[0]!______q6</definedName>
    <definedName name="______q7">[0]!______q7</definedName>
    <definedName name="______q8">[0]!______q8</definedName>
    <definedName name="______q9">[0]!______q9</definedName>
    <definedName name="______r">#N/A</definedName>
    <definedName name="______SP1">[3]FES!#REF!</definedName>
    <definedName name="______SP10">[3]FES!#REF!</definedName>
    <definedName name="______SP11">[3]FES!#REF!</definedName>
    <definedName name="______SP12">[3]FES!#REF!</definedName>
    <definedName name="______SP13">[3]FES!#REF!</definedName>
    <definedName name="______SP14">[3]FES!#REF!</definedName>
    <definedName name="______SP15">[3]FES!#REF!</definedName>
    <definedName name="______SP16">[3]FES!#REF!</definedName>
    <definedName name="______SP17">[3]FES!#REF!</definedName>
    <definedName name="______SP18">[3]FES!#REF!</definedName>
    <definedName name="______SP19">[3]FES!#REF!</definedName>
    <definedName name="______SP2">[3]FES!#REF!</definedName>
    <definedName name="______SP20">[3]FES!#REF!</definedName>
    <definedName name="______SP3">[3]FES!#REF!</definedName>
    <definedName name="______SP4">[3]FES!#REF!</definedName>
    <definedName name="______SP5">[3]FES!#REF!</definedName>
    <definedName name="______SP7">[3]FES!#REF!</definedName>
    <definedName name="______SP8">[3]FES!#REF!</definedName>
    <definedName name="______SP9">[3]FES!#REF!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CEH009">#REF!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[1]!_____ew1</definedName>
    <definedName name="_____FY1">[0]!_____FY1</definedName>
    <definedName name="_____M8">[0]!_____M8</definedName>
    <definedName name="_____M9">[0]!_____M9</definedName>
    <definedName name="_____Num2">#REF!</definedName>
    <definedName name="_____q11">[0]!_____q11</definedName>
    <definedName name="_____q15">[0]!_____q15</definedName>
    <definedName name="_____q17">[0]!_____q17</definedName>
    <definedName name="_____q2">[0]!_____q2</definedName>
    <definedName name="_____q3">[0]!_____q3</definedName>
    <definedName name="_____q4">[0]!_____q4</definedName>
    <definedName name="_____q5">[0]!_____q5</definedName>
    <definedName name="_____q6">[0]!_____q6</definedName>
    <definedName name="_____q7">[0]!_____q7</definedName>
    <definedName name="_____q8">[0]!_____q8</definedName>
    <definedName name="_____q9">[0]!_____q9</definedName>
    <definedName name="_____r">[0]!_____r</definedName>
    <definedName name="_____SP1">[3]FES!#REF!</definedName>
    <definedName name="_____SP10">[3]FES!#REF!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CEH00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[1]!____dd1</definedName>
    <definedName name="____ew1">[1]!____ew1</definedName>
    <definedName name="____FY1">[0]!____FY1</definedName>
    <definedName name="____M8">[0]!____M8</definedName>
    <definedName name="____M9">[0]!____M9</definedName>
    <definedName name="____Num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[0]!____q11</definedName>
    <definedName name="____q15">[0]!____q15</definedName>
    <definedName name="____q17">[0]!____q17</definedName>
    <definedName name="____q2">[0]!____q2</definedName>
    <definedName name="____q3">[0]!____q3</definedName>
    <definedName name="____q4">[0]!____q4</definedName>
    <definedName name="____q5">[0]!____q5</definedName>
    <definedName name="____q6">[0]!____q6</definedName>
    <definedName name="____q7">[0]!____q7</definedName>
    <definedName name="____q8">[0]!____q8</definedName>
    <definedName name="____q9">[0]!____q9</definedName>
    <definedName name="____r">[0]!____r</definedName>
    <definedName name="____SP1">[3]FES!#REF!</definedName>
    <definedName name="____SP10">[3]FES!#REF!</definedName>
    <definedName name="____SP11">[3]FES!#REF!</definedName>
    <definedName name="____SP12">[3]FES!#REF!</definedName>
    <definedName name="____SP13">[3]FES!#REF!</definedName>
    <definedName name="____SP14">[3]FES!#REF!</definedName>
    <definedName name="____SP15">[3]FES!#REF!</definedName>
    <definedName name="____SP16">[3]FES!#REF!</definedName>
    <definedName name="____SP17">[3]FES!#REF!</definedName>
    <definedName name="____SP18">[3]FES!#REF!</definedName>
    <definedName name="____SP19">[3]FES!#REF!</definedName>
    <definedName name="____SP2">[3]FES!#REF!</definedName>
    <definedName name="____SP20">[3]FES!#REF!</definedName>
    <definedName name="____SP3">[3]FES!#REF!</definedName>
    <definedName name="____SP4">[3]FES!#REF!</definedName>
    <definedName name="____SP5">[3]FES!#REF!</definedName>
    <definedName name="____SP7">[3]FES!#REF!</definedName>
    <definedName name="____SP8">[3]FES!#REF!</definedName>
    <definedName name="____SP9">[3]FES!#REF!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a02">#REF!</definedName>
    <definedName name="___Bud3">#REF!</definedName>
    <definedName name="___CEH00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[1]!___dd1</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[4]!___dtk7</definedName>
    <definedName name="___ew1">[1]!___ew1</definedName>
    <definedName name="___FY1">#N/A</definedName>
    <definedName name="___G590150">#REF!</definedName>
    <definedName name="___gf2">#REF!</definedName>
    <definedName name="___HLN101">#REF!</definedName>
    <definedName name="___M8">[0]!___M8</definedName>
    <definedName name="___M9">[0]!___M9</definedName>
    <definedName name="___Num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prd2">[5]Титульный!$E$31</definedName>
    <definedName name="___q11">[0]!___q11</definedName>
    <definedName name="___q15">[0]!___q15</definedName>
    <definedName name="___q17">[0]!___q17</definedName>
    <definedName name="___q2">[0]!___q2</definedName>
    <definedName name="___q3">[0]!___q3</definedName>
    <definedName name="___q4">[0]!___q4</definedName>
    <definedName name="___q5">[0]!___q5</definedName>
    <definedName name="___q6">[0]!___q6</definedName>
    <definedName name="___q7">[0]!___q7</definedName>
    <definedName name="___q8">[0]!___q8</definedName>
    <definedName name="___q9">[0]!___q9</definedName>
    <definedName name="___r">#N/A</definedName>
    <definedName name="___SP1">[3]FES!#REF!</definedName>
    <definedName name="___SP10">[3]FES!#REF!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'[6]на 1 тут'!#REF!</definedName>
    <definedName name="__123Graph_AGRAPH2" hidden="1">'[6]на 1 тут'!#REF!</definedName>
    <definedName name="__123Graph_BGRAPH1"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GRAPH1" hidden="1">'[6]на 1 тут'!#REF!</definedName>
    <definedName name="__123Graph_XGRAPH2" hidden="1">'[6]на 1 тут'!#REF!</definedName>
    <definedName name="__a02">#REF!</definedName>
    <definedName name="__Bud3">#REF!</definedName>
    <definedName name="__CEH00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[1]!__dd1</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k7">[4]!__dtk7</definedName>
    <definedName name="__ew1">#N/A</definedName>
    <definedName name="__FY1">[0]!__FY1</definedName>
    <definedName name="__G590150">#REF!</definedName>
    <definedName name="__gf2">#REF!</definedName>
    <definedName name="__HLN101">#REF!</definedName>
    <definedName name="__M8">[0]!__M8</definedName>
    <definedName name="__M9">[0]!__M9</definedName>
    <definedName name="__Num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prd2">[7]Титульный!$E$31</definedName>
    <definedName name="__q11">[0]!__q11</definedName>
    <definedName name="__q15">[0]!__q15</definedName>
    <definedName name="__q17">[0]!__q17</definedName>
    <definedName name="__q2">[0]!__q2</definedName>
    <definedName name="__q3">[0]!__q3</definedName>
    <definedName name="__q4">[0]!__q4</definedName>
    <definedName name="__q5">[0]!__q5</definedName>
    <definedName name="__q6">[0]!__q6</definedName>
    <definedName name="__q7">[0]!__q7</definedName>
    <definedName name="__q8">[0]!__q8</definedName>
    <definedName name="__q9">[0]!__q9</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tab1">#REF!</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'[6]на 1 тут'!#REF!</definedName>
    <definedName name="_123Graph_LBL_AGRAPH1" hidden="1">'[8]на 1 тут'!#REF!</definedName>
    <definedName name="_124" hidden="1">'[8]на 1 тут'!#REF!</definedName>
    <definedName name="_133" hidden="1">'[6]на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a02">#REF!</definedName>
    <definedName name="_bty6">[0]!_bty6</definedName>
    <definedName name="_Bud3">#REF!</definedName>
    <definedName name="_CEH009">#REF!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1">#N/A</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[9]vec!#REF!</definedName>
    <definedName name="_def2000г">#REF!</definedName>
    <definedName name="_def2001г">#REF!</definedName>
    <definedName name="_def2002г">#REF!</definedName>
    <definedName name="_dtk7">[4]!_dtk7</definedName>
    <definedName name="_ew1">#N/A</definedName>
    <definedName name="_FY1">[0]!_FY1</definedName>
    <definedName name="_G590150">#REF!</definedName>
    <definedName name="_gf2">#REF!</definedName>
    <definedName name="_gh1">[0]!_gh1</definedName>
    <definedName name="_HLN101">#REF!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[9]vec!#REF!</definedName>
    <definedName name="_M8">[0]!_M8</definedName>
    <definedName name="_M9">[0]!_M9</definedName>
    <definedName name="_mm1">[10]ПРОГНОЗ_1!#REF!</definedName>
    <definedName name="_msoanchor_1">#REF!</definedName>
    <definedName name="_Num2">#REF!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d2">[7]Титульный!$E$31</definedName>
    <definedName name="_q11">[0]!_q11</definedName>
    <definedName name="_q15">[0]!_q15</definedName>
    <definedName name="_q17">[0]!_q17</definedName>
    <definedName name="_q2">[0]!_q2</definedName>
    <definedName name="_q3">[0]!_q3</definedName>
    <definedName name="_q4">[0]!_q4</definedName>
    <definedName name="_q5">[0]!_q5</definedName>
    <definedName name="_q6">[0]!_q6</definedName>
    <definedName name="_q7">[0]!_q7</definedName>
    <definedName name="_q8">[0]!_q8</definedName>
    <definedName name="_q9">[0]!_q9</definedName>
    <definedName name="_r">[0]!_r</definedName>
    <definedName name="_RAB10">#REF!</definedName>
    <definedName name="_RAB11">#REF!</definedName>
    <definedName name="_RAB12">#REF!</definedName>
    <definedName name="_RAB13">#REF!</definedName>
    <definedName name="_RAB14">#REF!</definedName>
    <definedName name="_RAB15">#REF!</definedName>
    <definedName name="_Regression_Int">1</definedName>
    <definedName name="_Sort" hidden="1">#REF!</definedName>
    <definedName name="_SP1">[3]FES!#REF!</definedName>
    <definedName name="_SP10">[3]FES!#REF!</definedName>
    <definedName name="_SP11">[3]FES!#REF!</definedName>
    <definedName name="_SP12">[3]FES!#REF!</definedName>
    <definedName name="_SP13">[3]FES!#REF!</definedName>
    <definedName name="_SP14">[3]FES!#REF!</definedName>
    <definedName name="_SP15">[3]FES!#REF!</definedName>
    <definedName name="_SP16">[3]FES!#REF!</definedName>
    <definedName name="_SP17">[3]FES!#REF!</definedName>
    <definedName name="_SP18">[3]FES!#REF!</definedName>
    <definedName name="_SP19">[3]FES!#REF!</definedName>
    <definedName name="_SP2">[3]FES!#REF!</definedName>
    <definedName name="_SP20">[3]FES!#REF!</definedName>
    <definedName name="_SP3">[3]FES!#REF!</definedName>
    <definedName name="_SP4">[3]FES!#REF!</definedName>
    <definedName name="_SP5">[3]FES!#REF!</definedName>
    <definedName name="_SP7">[3]FES!#REF!</definedName>
    <definedName name="_SP8">[3]FES!#REF!</definedName>
    <definedName name="_SP9">[3]FES!#REF!</definedName>
    <definedName name="_tab1">#REF!</definedName>
    <definedName name="_tab3">#REF!</definedName>
    <definedName name="_tab4">#REF!</definedName>
    <definedName name="_tab5">#REF!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жд">'[11]14'!$F$30</definedName>
    <definedName name="÷ĺňâĺđňűé">#REF!</definedName>
    <definedName name="a">[12]Параметры!$E$37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d">#REF!</definedName>
    <definedName name="AccessDatabase" hidden="1">"C:\Documents and Settings\Stassovsky\My Documents\MF\Current\2001 PROJECT N_1.mdb"</definedName>
    <definedName name="AES">#REF!</definedName>
    <definedName name="àî">[0]!àî</definedName>
    <definedName name="ALL_ORG">#REF!</definedName>
    <definedName name="ALL_SET">#REF!</definedName>
    <definedName name="alumina_mt">#REF!</definedName>
    <definedName name="alumina_price">#REF!</definedName>
    <definedName name="AN">[0]!AN</definedName>
    <definedName name="âňîđîé">#REF!</definedName>
    <definedName name="anscount" hidden="1">1</definedName>
    <definedName name="AOE">#REF!</definedName>
    <definedName name="APR">#REF!</definedName>
    <definedName name="AS2DocOpenMode" hidden="1">"AS2DocumentBrowse"</definedName>
    <definedName name="asasfddddddddddddddddd">[0]!asasfddddddddddddddddd</definedName>
    <definedName name="asdf" hidden="1">'[6]на 1 тут'!#REF!</definedName>
    <definedName name="AUG">#REF!</definedName>
    <definedName name="ayan">[0]!ayan</definedName>
    <definedName name="b">[12]Параметры!$F$37</definedName>
    <definedName name="b1_">#REF!</definedName>
    <definedName name="b1_2">#REF!</definedName>
    <definedName name="b2_">#REF!</definedName>
    <definedName name="b3_">#REF!</definedName>
    <definedName name="b4_">#REF!</definedName>
    <definedName name="B490_02">'[13]УФ-61'!#REF!</definedName>
    <definedName name="b5_">#REF!</definedName>
    <definedName name="Balance">#REF!</definedName>
    <definedName name="BALEE_FLOAD">#REF!</definedName>
    <definedName name="BALEE_PROT">#REF!,#REF!,#REF!,#REF!</definedName>
    <definedName name="BALM_FLOAD">#REF!</definedName>
    <definedName name="BALM_PROT">#REF!,#REF!,#REF!,#REF!</definedName>
    <definedName name="Base_OptClick">[1]!Base_OptClick</definedName>
    <definedName name="BazPotrEEList">[14]Лист!$A$90</definedName>
    <definedName name="bb">[0]!bb</definedName>
    <definedName name="bbbbbbbbbbbbbbb">[1]!bbbbbbbbbbbbbbb</definedName>
    <definedName name="bbbbbbnhnmh">[0]!bbbbbbnhnmh</definedName>
    <definedName name="BBC">#REF!</definedName>
    <definedName name="bfd" hidden="1">{#N/A,#N/A,TRUE,"Лист1";#N/A,#N/A,TRUE,"Лист2";#N/A,#N/A,TRUE,"Лист3"}</definedName>
    <definedName name="bfgd">[0]!bfgd</definedName>
    <definedName name="bgfcdfs">[0]!bgfcdfs</definedName>
    <definedName name="bghjjjjjjjjjjjjjjjjjj" hidden="1">{#N/A,#N/A,TRUE,"Лист1";#N/A,#N/A,TRUE,"Лист2";#N/A,#N/A,TRUE,"Лист3"}</definedName>
    <definedName name="bghty">[0]!bghty</definedName>
    <definedName name="bghvgvvvvvvvvvvvvvvvvv" hidden="1">{#N/A,#N/A,TRUE,"Лист1";#N/A,#N/A,TRUE,"Лист2";#N/A,#N/A,TRUE,"Лист3"}</definedName>
    <definedName name="bhgggf">[0]!bhgggf</definedName>
    <definedName name="bhgggggggggggggggg">[0]!bhgggggggggggggggg</definedName>
    <definedName name="bhjghff">[0]!bhjghff</definedName>
    <definedName name="bmjjhbvfgf">[0]!bmjjhbvfgf</definedName>
    <definedName name="bn" hidden="1">{#N/A,#N/A,TRUE,"Лист1";#N/A,#N/A,TRUE,"Лист2";#N/A,#N/A,TRUE,"Лист3"}</definedName>
    <definedName name="bnbbnvbcvbcvx">[0]!bnbbnvbcvbcvx</definedName>
    <definedName name="bnghfh">[0]!bnghfh</definedName>
    <definedName name="BoilList">[14]Лист!$A$270</definedName>
    <definedName name="BoilQnt">[14]Лист!$B$271</definedName>
    <definedName name="BOTMHR01">#REF!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[0]!btytu</definedName>
    <definedName name="btyty">[0]!btyty</definedName>
    <definedName name="bu7u">[0]!bu7u</definedName>
    <definedName name="Budget_ID">#REF!</definedName>
    <definedName name="BudPotrEE">[14]Параметры!$B$9</definedName>
    <definedName name="BudPotrEEList">[14]Лист!$A$120</definedName>
    <definedName name="BudPotrTE">[14]Лист!$B$311</definedName>
    <definedName name="BudPotrTEList">[14]Лист!$A$310</definedName>
    <definedName name="Button_1">"НоваяОборотка_Лист1_Таблица"</definedName>
    <definedName name="Button_67">"X2001_PROJECT_N_1_DailySch_List"</definedName>
    <definedName name="BuzPotrEE">[14]Параметры!$B$8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[0]!bvffffffffffffffff</definedName>
    <definedName name="bvffffffffffffffffff" hidden="1">{#N/A,#N/A,TRUE,"Лист1";#N/A,#N/A,TRUE,"Лист2";#N/A,#N/A,TRUE,"Лист3"}</definedName>
    <definedName name="bvfgdfsf">[0]!bvfgdfsf</definedName>
    <definedName name="bvggggggggggggggg" hidden="1">{#N/A,#N/A,TRUE,"Лист1";#N/A,#N/A,TRUE,"Лист2";#N/A,#N/A,TRUE,"Лист3"}</definedName>
    <definedName name="bvgggggggggggggggg">[0]!bvgggggggggggggggg</definedName>
    <definedName name="bvhggggggggggggggggggg">[0]!bvhggggggggggggggggggg</definedName>
    <definedName name="bvjhjjjjjjjjjjjjjjjjjjjjj">[0]!bvjhjjjjjjjjjjjjjjjjjjjjj</definedName>
    <definedName name="bvnvb">[0]!bvnvb</definedName>
    <definedName name="bvvb">[0]!bvvb</definedName>
    <definedName name="bvvmnbm">[0]!bvvmnbm</definedName>
    <definedName name="bvvvcxcv">[0]!bvvvcxcv</definedName>
    <definedName name="bytb">[0]!bytb</definedName>
    <definedName name="bytu">[0]!bytu</definedName>
    <definedName name="byurt">[0]!byurt</definedName>
    <definedName name="c_dateswitch">#REF!</definedName>
    <definedName name="c_pageswitch">#REF!</definedName>
    <definedName name="c_pathswitch">#REF!</definedName>
    <definedName name="c_proj_switch">#REF!</definedName>
    <definedName name="c_SSBswitch">#REF!</definedName>
    <definedName name="C_STAT">[15]TEHSHEET!#REF!</definedName>
    <definedName name="capex_eur">#REF!</definedName>
    <definedName name="capex_excl">#REF!</definedName>
    <definedName name="capex_na">#REF!</definedName>
    <definedName name="capex_rheox">#REF!</definedName>
    <definedName name="CapExIncrement">#REF!</definedName>
    <definedName name="CapexYear">#REF!</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[1]!cawef</definedName>
    <definedName name="ccccccccccccccccc">[0]!ccccccccccccccccc</definedName>
    <definedName name="ccffffffffffffffffffff">[0]!ccffffffffffffffffffff</definedName>
    <definedName name="cd">[0]!cd</definedName>
    <definedName name="cdsdddddddddddddddd">[0]!cdsdddddddddddddddd</definedName>
    <definedName name="cdsesssssssssssssssss">[0]!cdsesssssssssssssssss</definedName>
    <definedName name="cecewsc">[1]!cecewsc</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[0]!cfddddddddddddd</definedName>
    <definedName name="cfdddddddddddddddddd">[0]!cfdddddddddddddddddd</definedName>
    <definedName name="cfgdffffffffffffff">[0]!cfgdffffffffffffff</definedName>
    <definedName name="cfghhhhhhhhhhhhhhhhh">[0]!cfghhhhhhhhhhhhhhhhh</definedName>
    <definedName name="cgf">[4]!cgf</definedName>
    <definedName name="cgfghf">[4]!cgfghf</definedName>
    <definedName name="check_List14_a">#REF!</definedName>
    <definedName name="check_List14_b">#REF!</definedName>
    <definedName name="CheckBC_List01">#REF!</definedName>
    <definedName name="CheckBC_List08">'[16]4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mSys">#REF!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[14]Лист!$B$12</definedName>
    <definedName name="Code">#REF!</definedName>
    <definedName name="CODE3">#REF!</definedName>
    <definedName name="CoGS">#REF!</definedName>
    <definedName name="com">[0]!com</definedName>
    <definedName name="ComparableAnalysis">#REF!</definedName>
    <definedName name="CompOt">[0]!CompOt</definedName>
    <definedName name="CompOt1">#N/A</definedName>
    <definedName name="CompOt2">[0]!CompOt2</definedName>
    <definedName name="CompPas2">#N/A</definedName>
    <definedName name="CompRas">[0]!CompRas</definedName>
    <definedName name="Contents">#REF!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#REF!</definedName>
    <definedName name="CostSavings">#REF!</definedName>
    <definedName name="count_ue_column">#REF!</definedName>
    <definedName name="countries">{0.1;0;0.382758620689655;0;0;0;0.258620689655172;0;0.258620689655172}</definedName>
    <definedName name="Country">#REF!</definedName>
    <definedName name="cpaex_excl">#REF!</definedName>
    <definedName name="csddddddddddddddd">[0]!csddddddddddddddd</definedName>
    <definedName name="ct">[0]!ct</definedName>
    <definedName name="CUR_VER">[17]Заголовок!$B$21</definedName>
    <definedName name="CurrentSO">#REF!</definedName>
    <definedName name="CurrentYear">#REF!</definedName>
    <definedName name="Cut">#REF!</definedName>
    <definedName name="cv">[18]!cv</definedName>
    <definedName name="cvb">[0]!cvb</definedName>
    <definedName name="cvbcvnb">[0]!cvbcvnb</definedName>
    <definedName name="cvbnnb">[0]!cvbnnb</definedName>
    <definedName name="cvbvvnbvnm">[0]!cvbvvnbvnm</definedName>
    <definedName name="cvce">[1]!cvce</definedName>
    <definedName name="cvdddddddddddddddd">[0]!cvdddddddddddddddd</definedName>
    <definedName name="cvxdsda">[0]!cvxdsda</definedName>
    <definedName name="cxcvvbnvnb">[0]!cxcvvbnvnb</definedName>
    <definedName name="cxdddddddddddddddddd">[0]!cxdddddddddddddddddd</definedName>
    <definedName name="cxdfsdssssssssssssss">[0]!cxdfsdssssssssssssss</definedName>
    <definedName name="cxdweeeeeeeeeeeeeeeeeee">[0]!cxdweeeeeeeeeeeeeeeeeee</definedName>
    <definedName name="cxvvvvvvvvvvvvvvvvvvv" hidden="1">{#N/A,#N/A,TRUE,"Лист1";#N/A,#N/A,TRUE,"Лист2";#N/A,#N/A,TRUE,"Лист3"}</definedName>
    <definedName name="cxxdddddddddddddddd">[0]!cxxdddddddddddddddd</definedName>
    <definedName name="d">[12]Параметры!$G$37</definedName>
    <definedName name="ď">[0]!ď</definedName>
    <definedName name="d_r">#REF!</definedName>
    <definedName name="DaNet">[19]TEHSHEET!#REF!</definedName>
    <definedName name="DATA">#REF!</definedName>
    <definedName name="DATA_S1">#REF!</definedName>
    <definedName name="DATA5">#N/A</definedName>
    <definedName name="DATA9">#N/A</definedName>
    <definedName name="DATE">#REF!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[1]!dcded</definedName>
    <definedName name="DCF">#REF!</definedName>
    <definedName name="dd">#N/A</definedName>
    <definedName name="ďď">[0]!ďď</definedName>
    <definedName name="đđ">[0]!đđ</definedName>
    <definedName name="ddd">[20]ПРОГНОЗ_1!#REF!</definedName>
    <definedName name="đđđ">[0]!đđđ</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_GRID_1">#N/A</definedName>
    <definedName name="DF_SCOPE">#REF!</definedName>
    <definedName name="dfdfddddddddfddddddddddfd">[0]!dfdfddddddddfddddddddddfd</definedName>
    <definedName name="dfdfgggggggggggggggggg">[0]!dfdfgggggggggggggggggg</definedName>
    <definedName name="dfdfsssssssssssssssssss">[0]!dfdfsssssssssssssssssss</definedName>
    <definedName name="dfdghj">[0]!dfdghj</definedName>
    <definedName name="dffdghfh">[0]!dffdghfh</definedName>
    <definedName name="dfgdfgdghf">[0]!dfgdfgdghf</definedName>
    <definedName name="dfgfdgfjh">[0]!dfgfdgfjh</definedName>
    <definedName name="dfhghhjjkl">[0]!dfhghhjjkl</definedName>
    <definedName name="dfrgtt">[18]!dfrgtt</definedName>
    <definedName name="dfxffffffffffffffffff">[0]!dfxffffffffffffffffff</definedName>
    <definedName name="dgfsd">[0]!dgfsd</definedName>
    <definedName name="DilutedShares">#REF!</definedName>
    <definedName name="dip">#N/A</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[4]!dltdy</definedName>
    <definedName name="DOC">#REF!</definedName>
    <definedName name="dolgosrochn_column">#REF!</definedName>
    <definedName name="dolgosrochn_eoz_column">#REF!</definedName>
    <definedName name="DOLL">#REF!</definedName>
    <definedName name="Down_range">#REF!</definedName>
    <definedName name="DPS">#REF!</definedName>
    <definedName name="dr">#N/A</definedName>
    <definedName name="ds">[0]!ds</definedName>
    <definedName name="dsdddddddddddddddddddd">[0]!dsdddddddddddddddddddd</definedName>
    <definedName name="dsffffffffffffffffffffffffff">[0]!dsffffffffffffffffffffffffff</definedName>
    <definedName name="dsfgdghjhg" hidden="1">{#N/A,#N/A,TRUE,"Лист1";#N/A,#N/A,TRUE,"Лист2";#N/A,#N/A,TRUE,"Лист3"}</definedName>
    <definedName name="dsragh">[0]!dsragh</definedName>
    <definedName name="dt">[4]!dt</definedName>
    <definedName name="dtk">[4]!dtk</definedName>
    <definedName name="dtulk">[4]!dtulk</definedName>
    <definedName name="dtyltd">[4]!dtyltd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[0]!dvsgf</definedName>
    <definedName name="dxsddddddddddddddd">[0]!dxsddddddddddddddd</definedName>
    <definedName name="dzgnm">[4]!dzgnm</definedName>
    <definedName name="e">[12]Параметры!#REF!</definedName>
    <definedName name="EBITDA">#REF!</definedName>
    <definedName name="EBITDAAdjustment">#REF!</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[1]!eeewf</definedName>
    <definedName name="ęĺ">[0]!ęĺ</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r\">[0]!er\</definedName>
    <definedName name="ererer">#N/A</definedName>
    <definedName name="errtrtruy">[0]!errtrtruy</definedName>
    <definedName name="errttuyiuy" hidden="1">{#N/A,#N/A,TRUE,"Лист1";#N/A,#N/A,TRUE,"Лист2";#N/A,#N/A,TRUE,"Лист3"}</definedName>
    <definedName name="errytyutiuyg" hidden="1">{#N/A,#N/A,TRUE,"Лист1";#N/A,#N/A,TRUE,"Лист2";#N/A,#N/A,TRUE,"Лист3"}</definedName>
    <definedName name="ert">[0]!ert</definedName>
    <definedName name="ertetyruy">[0]!ertetyruy</definedName>
    <definedName name="esdsfdfgh" hidden="1">{#N/A,#N/A,TRUE,"Лист1";#N/A,#N/A,TRUE,"Лист2";#N/A,#N/A,TRUE,"Лист3"}</definedName>
    <definedName name="eso">#N/A</definedName>
    <definedName name="ESO_ET">#REF!</definedName>
    <definedName name="ESO_PROT">#REF!,#REF!,#REF!,P1_ESO_PROT</definedName>
    <definedName name="ESOcom">#REF!</definedName>
    <definedName name="esut">[4]!esut</definedName>
    <definedName name="eswdfgf">[0]!eswdfgf</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[0]!etrtyt</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[0]!ew</definedName>
    <definedName name="ewesds">[0]!ewesds</definedName>
    <definedName name="ewrtertuyt" hidden="1">{#N/A,#N/A,TRUE,"Лист1";#N/A,#N/A,TRUE,"Лист2";#N/A,#N/A,TRUE,"Лист3"}</definedName>
    <definedName name="ewsddddddddddddddddd">[0]!ewsddddddddddddddddd</definedName>
    <definedName name="eww">#N/A</definedName>
    <definedName name="ewтмчеч">#REF!</definedName>
    <definedName name="Excel_BuiltIn__FilterDatabase_19">'[21]14б ДПН отчет'!#REF!</definedName>
    <definedName name="Excel_BuiltIn__FilterDatabase_22">'[21]16а Сводный анализ'!#REF!</definedName>
    <definedName name="Excel_BuiltIn__FilterDatabase_8_1">"$#ССЫЛ!.$D$1:$D$100"</definedName>
    <definedName name="Excel_BuiltIn__FilterDatabase_8_21">#REF!</definedName>
    <definedName name="Excel_BuiltIn_Print_Area_15">(#REF!,#REF!)</definedName>
    <definedName name="Excel_BuiltIn_Print_Area_16">(#REF!,#REF!)</definedName>
    <definedName name="Excel_BuiltIn_Print_Titles_15">#REF!</definedName>
    <definedName name="Excel_BuiltIn_Print_Titles_16">#REF!</definedName>
    <definedName name="ExitYear">#REF!</definedName>
    <definedName name="export_year">#REF!</definedName>
    <definedName name="f">[12]Параметры!#REF!</definedName>
    <definedName name="F_ST_ET">#REF!</definedName>
    <definedName name="F10_FST_OPT">#REF!</definedName>
    <definedName name="F10_FST_OPT_1">#REF!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OPT">#REF!</definedName>
    <definedName name="F9_OPT_1">#REF!</definedName>
    <definedName name="F9_OPT_2">#REF!</definedName>
    <definedName name="F9_OPT_3">#REF!</definedName>
    <definedName name="F9_ROZN">#REF!</definedName>
    <definedName name="F9_ROZN_1">#REF!</definedName>
    <definedName name="F9_ROZN_2">#REF!</definedName>
    <definedName name="F9_SC_1">[19]Топливо2009!#REF!</definedName>
    <definedName name="F9_SC_2">[19]Топливо2009!#REF!</definedName>
    <definedName name="F9_SC_3">[19]Топливо2009!#REF!</definedName>
    <definedName name="F9_SC_4">[19]Топливо2009!#REF!</definedName>
    <definedName name="F9_SC_5">[19]Топливо2009!#REF!</definedName>
    <definedName name="F9_SC_6">[19]Топливо2009!#REF!</definedName>
    <definedName name="F9_SCOPE">#REF!</definedName>
    <definedName name="fbgffnjfgg">[0]!fbgffnjfgg</definedName>
    <definedName name="fddddddddddddddd">[0]!fddddddddddddddd</definedName>
    <definedName name="fdfccgh" hidden="1">{#N/A,#N/A,TRUE,"Лист1";#N/A,#N/A,TRUE,"Лист2";#N/A,#N/A,TRUE,"Лист3"}</definedName>
    <definedName name="fdfg">[0]!fdfg</definedName>
    <definedName name="fdfgdjgfh">[0]!fdfgdjgfh</definedName>
    <definedName name="fdfggghgjh" hidden="1">{#N/A,#N/A,TRUE,"Лист1";#N/A,#N/A,TRUE,"Лист2";#N/A,#N/A,TRUE,"Лист3"}</definedName>
    <definedName name="fdfsdsssssssssssssssssssss">[0]!fdfsdsssssssssssssssssssss</definedName>
    <definedName name="fdfvcvvv">[0]!fdfvcvvv</definedName>
    <definedName name="fdghfghfj">[0]!fdghfghfj</definedName>
    <definedName name="fdgrfgdgggggggggggggg">[0]!fdgrfgdgggggggggggggg</definedName>
    <definedName name="fdr">#REF!</definedName>
    <definedName name="fdrttttggggggggggg">[0]!fdrttttggggggggggg</definedName>
    <definedName name="FEB">#REF!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[1]!fewfc</definedName>
    <definedName name="ff">#REF!</definedName>
    <definedName name="fff">#REF!</definedName>
    <definedName name="fffff">'[22]Гр5(о)'!#REF!</definedName>
    <definedName name="ffffffffffffffffffff">[0]!ffffffffffffffffffff</definedName>
    <definedName name="fg">[0]!fg</definedName>
    <definedName name="fga">#N/A</definedName>
    <definedName name="fgfgf">[0]!fgfgf</definedName>
    <definedName name="fgfgffffff">[0]!fgfgffffff</definedName>
    <definedName name="fgfhghhhhhhhhhhh">[0]!fgfhghhhhhhhhhhh</definedName>
    <definedName name="fgghfhghj" hidden="1">{#N/A,#N/A,TRUE,"Лист1";#N/A,#N/A,TRUE,"Лист2";#N/A,#N/A,TRUE,"Лист3"}</definedName>
    <definedName name="fggjhgjk">[0]!fggjhgjk</definedName>
    <definedName name="fghgfh">[0]!fghgfh</definedName>
    <definedName name="fghghjk" hidden="1">{#N/A,#N/A,TRUE,"Лист1";#N/A,#N/A,TRUE,"Лист2";#N/A,#N/A,TRUE,"Лист3"}</definedName>
    <definedName name="fghk">[0]!fghk</definedName>
    <definedName name="fgjhfhgj">[0]!fgjhfhgj</definedName>
    <definedName name="fgm">[4]!fgm</definedName>
    <definedName name="fhghgjh" hidden="1">{#N/A,#N/A,TRUE,"Лист1";#N/A,#N/A,TRUE,"Лист2";#N/A,#N/A,TRUE,"Лист3"}</definedName>
    <definedName name="fhgjh">[0]!fhgjh</definedName>
    <definedName name="fhrsiujt">#N/A</definedName>
    <definedName name="fil_2_16">#N/A</definedName>
    <definedName name="fil_2_18">#N/A</definedName>
    <definedName name="fil_2_19">#N/A</definedName>
    <definedName name="fil_2_22">'[21]16а Сводный анализ'!#REF!</definedName>
    <definedName name="fil_21">#REF!</definedName>
    <definedName name="fil_3_16">#N/A</definedName>
    <definedName name="fil_3_18">#N/A</definedName>
    <definedName name="fil_3_19">#N/A</definedName>
    <definedName name="fil_3_22">'[21]16а Сводный анализ'!#REF!</definedName>
    <definedName name="fil_4_16">#N/A</definedName>
    <definedName name="fil_4_18">#N/A</definedName>
    <definedName name="fil_4_19">#N/A</definedName>
    <definedName name="fil_4_22">'[21]16а Сводный анализ'!#REF!</definedName>
    <definedName name="fio_ruk">#REF!</definedName>
    <definedName name="FixTarifList">[14]Лист!$A$410</definedName>
    <definedName name="fiyttt">#N/A</definedName>
    <definedName name="FootnoteAnchor">#REF!</definedName>
    <definedName name="FootnoteRange">#REF!</definedName>
    <definedName name="Forex">#REF!</definedName>
    <definedName name="ForIns">[23]Регионы!#REF!</definedName>
    <definedName name="form">#REF!</definedName>
    <definedName name="Format">#REF!</definedName>
    <definedName name="frtju">[4]!frtju</definedName>
    <definedName name="fsderswerwer">[0]!fsderswerwer</definedName>
    <definedName name="ftfhtfhgft">[0]!ftfhtfhgft</definedName>
    <definedName name="FUEL">#REF!</definedName>
    <definedName name="FUEL_ET">#REF!</definedName>
    <definedName name="FUELLIST">#REF!</definedName>
    <definedName name="FuelQnt">[14]Лист!$B$17</definedName>
    <definedName name="fx_rate">#REF!</definedName>
    <definedName name="FXRATES">#REF!</definedName>
    <definedName name="g">[12]Параметры!#REF!</definedName>
    <definedName name="gdgfgghj">[0]!gdgfgghj</definedName>
    <definedName name="GES">#REF!</definedName>
    <definedName name="GES_DATA">#REF!</definedName>
    <definedName name="GES_LIST">#REF!</definedName>
    <definedName name="GES3_DATA">#REF!</definedName>
    <definedName name="GESList">[14]Лист!$A$30</definedName>
    <definedName name="GESQnt">[14]Параметры!$B$6</definedName>
    <definedName name="gf">[4]!gf</definedName>
    <definedName name="gfbhty">[0]!gfbhty</definedName>
    <definedName name="gfd">#REF!</definedName>
    <definedName name="gffffffffffffff" hidden="1">{#N/A,#N/A,TRUE,"Лист1";#N/A,#N/A,TRUE,"Лист2";#N/A,#N/A,TRUE,"Лист3"}</definedName>
    <definedName name="gfg">[0]!gfg</definedName>
    <definedName name="gfgfddddddddddd">[0]!gfgfddddddddddd</definedName>
    <definedName name="gfgffdssssssssssssss" hidden="1">{#N/A,#N/A,TRUE,"Лист1";#N/A,#N/A,TRUE,"Лист2";#N/A,#N/A,TRUE,"Лист3"}</definedName>
    <definedName name="gfgfffgh">[0]!gfgfffgh</definedName>
    <definedName name="gfgfgfcccccccccccccccccccccc">[0]!gfgfgfcccccccccccccccccccccc</definedName>
    <definedName name="gfgfgffffffffffffff">[0]!gfgfgffffffffffffff</definedName>
    <definedName name="gfgfgfffffffffffffff">[0]!gfgfgfffffffffffffff</definedName>
    <definedName name="gfgfgfh">[0]!gfgfgfh</definedName>
    <definedName name="gfgfhgfhhhhhhhhhhhhhhhhh" hidden="1">{#N/A,#N/A,TRUE,"Лист1";#N/A,#N/A,TRUE,"Лист2";#N/A,#N/A,TRUE,"Лист3"}</definedName>
    <definedName name="gfhggggggggggggggg">[0]!gfhggggggggggggggg</definedName>
    <definedName name="gfhghgjk">[0]!gfhghgjk</definedName>
    <definedName name="gfhgjh">[0]!gfhgjh</definedName>
    <definedName name="gfj">[4]!gfj</definedName>
    <definedName name="gfjgf">[4]!gfjgf</definedName>
    <definedName name="gfjgfj">[4]!gfjgfj</definedName>
    <definedName name="gfjjgf">[4]!gfjjgf</definedName>
    <definedName name="gg">[0]!gg</definedName>
    <definedName name="ggfffffffffffff">[0]!ggfffffffffffff</definedName>
    <definedName name="ggg">[0]!ggg</definedName>
    <definedName name="gggg">#REF!</definedName>
    <definedName name="gggggggggggg" hidden="1">{#N/A,#N/A,TRUE,"Лист1";#N/A,#N/A,TRUE,"Лист2";#N/A,#N/A,TRUE,"Лист3"}</definedName>
    <definedName name="ggggggggggggggggg" hidden="1">{#N/A,#N/A,TRUE,"Лист1";#N/A,#N/A,TRUE,"Лист2";#N/A,#N/A,TRUE,"Лист3"}</definedName>
    <definedName name="gggggggggggggggggg">[0]!gggggggggggggggggg</definedName>
    <definedName name="gggggggggggggggggggggggggggg">P1_T18.1?Data,P2_T18.1?Data</definedName>
    <definedName name="gghggggggggggg">[0]!gghggggggggggg</definedName>
    <definedName name="gh">[0]!gh</definedName>
    <definedName name="ghd">[4]!ghd</definedName>
    <definedName name="ghfffffffffffffff">[0]!ghfffffffffffffff</definedName>
    <definedName name="ghfghd">[4]!ghfghd</definedName>
    <definedName name="ghfhfh">[0]!ghfhfh</definedName>
    <definedName name="ghfs">[4]!ghfs</definedName>
    <definedName name="ghg" hidden="1">{#N/A,#N/A,FALSE,"Себестоимсть-97"}</definedName>
    <definedName name="ghghf">[0]!ghghf</definedName>
    <definedName name="ghghgy" hidden="1">{#N/A,#N/A,TRUE,"Лист1";#N/A,#N/A,TRUE,"Лист2";#N/A,#N/A,TRUE,"Лист3"}</definedName>
    <definedName name="ghgjgh">[4]!ghgjgh</definedName>
    <definedName name="ghgjgk">[0]!ghgjgk</definedName>
    <definedName name="ghgjjjjjjjjjjjjjjjjjjjjjjjj">[0]!ghgjjjjjjjjjjjjjjjjjjjjjjjj</definedName>
    <definedName name="ghhhjgh">[0]!ghhhjgh</definedName>
    <definedName name="ghhjgygft">[0]!ghhjgygft</definedName>
    <definedName name="ghhktyi">[0]!ghhktyi</definedName>
    <definedName name="ghjg">[4]!ghjg</definedName>
    <definedName name="ghjghf">[4]!ghjghf</definedName>
    <definedName name="ghjghkjkkjl">[0]!ghjghkjkkjl</definedName>
    <definedName name="ghjhfghdrgd">[0]!ghjhfghdrgd</definedName>
    <definedName name="ghk">[4]!ghk</definedName>
    <definedName name="gj">[4]!gj</definedName>
    <definedName name="gjkj">[4]!gjkj</definedName>
    <definedName name="gjkl">[4]!gjkl</definedName>
    <definedName name="gk">[4]!gk</definedName>
    <definedName name="gkj">[4]!gkj</definedName>
    <definedName name="god">[24]Титульный!$F$10</definedName>
    <definedName name="grdtrgcfg" hidden="1">{#N/A,#N/A,TRUE,"Лист1";#N/A,#N/A,TRUE,"Лист2";#N/A,#N/A,TRUE,"Лист3"}</definedName>
    <definedName name="GRES">#REF!</definedName>
    <definedName name="GRES_DATA">#REF!</definedName>
    <definedName name="GRES_LIST">#REF!</definedName>
    <definedName name="grety5e">[0]!grety5e</definedName>
    <definedName name="gtty">#REF!,#REF!,#REF!,P1_ESO_PROT</definedName>
    <definedName name="gtyt">[0]!gtyt</definedName>
    <definedName name="gvnhdf">[4]!gvnhdf</definedName>
    <definedName name="gy">[0]!gy</definedName>
    <definedName name="h">[0]!h</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elper_Котельные">[25]Справочники!$A$9:$A$12</definedName>
    <definedName name="Helper_ТЭС">[25]Справочники!$A$2:$A$5</definedName>
    <definedName name="Helper_ТЭС_Котельные">[26]Справочники!$A$2:$A$4,[26]Справочники!$A$16:$A$18</definedName>
    <definedName name="Helper_ФОРЭМ">[25]Справочники!$A$30:$A$35</definedName>
    <definedName name="hf">[4]!hf</definedName>
    <definedName name="hfhf">[4]!hfhf</definedName>
    <definedName name="hfk">[4]!hfk</definedName>
    <definedName name="hfkf">[4]!hfkf</definedName>
    <definedName name="hfkfh">[4]!hfkfh</definedName>
    <definedName name="hfte">[0]!hfte</definedName>
    <definedName name="hgffgddfd" hidden="1">{#N/A,#N/A,TRUE,"Лист1";#N/A,#N/A,TRUE,"Лист2";#N/A,#N/A,TRUE,"Лист3"}</definedName>
    <definedName name="hgfgddddddddddddd">[0]!hgfgddddddddddddd</definedName>
    <definedName name="hgfty">[0]!hgfty</definedName>
    <definedName name="hgfvhgffdgfdsdass">[0]!hgfvhgffdgfdsdass</definedName>
    <definedName name="hggg">[0]!hggg</definedName>
    <definedName name="hghf">[0]!hghf</definedName>
    <definedName name="hghffgereeeeeeeeeeeeee">[0]!hghffgereeeeeeeeeeeeee</definedName>
    <definedName name="hghfgd">[0]!hghfgd</definedName>
    <definedName name="hghgfdddddddddddd">[0]!hghgfdddddddddddd</definedName>
    <definedName name="hghgff">[0]!hghgff</definedName>
    <definedName name="hghgfhgfgd">[0]!hghgfhgfgd</definedName>
    <definedName name="hghggggggggggggggg">[0]!hghggggggggggggggg</definedName>
    <definedName name="hghgggggggggggggggg">[0]!hghgggggggggggggggg</definedName>
    <definedName name="hghgh">[0]!hghgh</definedName>
    <definedName name="hghghff">[0]!hghghff</definedName>
    <definedName name="hghgy">[0]!hghgy</definedName>
    <definedName name="hghjjjjjjjjjjjjjjjjjjjjjjjj">[0]!hghjjjjjjjjjjjjjjjjjjjjjjjj</definedName>
    <definedName name="hgjggjhk">[0]!hgjggjhk</definedName>
    <definedName name="hgjhgj">[0]!hgjhgj</definedName>
    <definedName name="hgjj">[0]!hgjj</definedName>
    <definedName name="hgjjjjjjjjjjjjjjjjjjjjj">[0]!hgjjjjjjjjjjjjjjjjjjjjj</definedName>
    <definedName name="hgkgjh">[0]!hgkgjh</definedName>
    <definedName name="hgyjyjghgjyjjj">[0]!hgyjyjghgjyjjj</definedName>
    <definedName name="hh">[0]!hh</definedName>
    <definedName name="hhghdffff">[0]!hhghdffff</definedName>
    <definedName name="hhghfrte">[0]!hhghfrte</definedName>
    <definedName name="hhh">[0]!hhh</definedName>
    <definedName name="hhhhhhhhhhhh">[0]!hhhhhhhhhhhh</definedName>
    <definedName name="hhhhhhhhhhhhhhhhhhhhhhhhhhhhhhhhhhhhhhhhhhhhhhhhhhhhhhhhhhhhhh">[18]!hhhhhhhhhhhhhhhhhhhhhhhhhhhhhhhhhhhhhhhhhhhhhhhhhhhhhhhhhhhhhh</definedName>
    <definedName name="hhhhhthhhhthhth" hidden="1">{#N/A,#N/A,TRUE,"Лист1";#N/A,#N/A,TRUE,"Лист2";#N/A,#N/A,TRUE,"Лист3"}</definedName>
    <definedName name="hhtgyghgy">[0]!hhtgyghgy</definedName>
    <definedName name="hhy">[0]!hhy</definedName>
    <definedName name="Hidden">#REF!</definedName>
    <definedName name="Hidden2">#REF!</definedName>
    <definedName name="Hidden3">#REF!</definedName>
    <definedName name="Hidden4">#REF!</definedName>
    <definedName name="Hidden5">#REF!</definedName>
    <definedName name="hj">#N/A</definedName>
    <definedName name="hjghhgf">[0]!hjghhgf</definedName>
    <definedName name="hjghjgf">[0]!hjghjgf</definedName>
    <definedName name="hjhjgfdfs">[0]!hjhjgfdfs</definedName>
    <definedName name="hjhjhghgfg">[0]!hjhjhghgfg</definedName>
    <definedName name="hjjgjgd">[0]!hjjgjgd</definedName>
    <definedName name="hjjhjhgfgffds">[0]!hjjhjhgfgffds</definedName>
    <definedName name="hk">#N/A</definedName>
    <definedName name="HLN1LE">#REF!</definedName>
    <definedName name="hola">{0.1;0;0.382758620689655;0;0;0;0.258620689655172;0;0.258620689655172}</definedName>
    <definedName name="hvhgfhgdfgd">[0]!hvhgfhgdfgd</definedName>
    <definedName name="hvjfjghfyufuyg">[0]!hvjfjghfyufuyg</definedName>
    <definedName name="hyghggggggggggggggg" hidden="1">{#N/A,#N/A,TRUE,"Лист1";#N/A,#N/A,TRUE,"Лист2";#N/A,#N/A,TRUE,"Лист3"}</definedName>
    <definedName name="hвн">'[27]1.6'!#REF!</definedName>
    <definedName name="hнн">'[27]1.6'!#REF!</definedName>
    <definedName name="hсети">'[27]1.6'!#REF!</definedName>
    <definedName name="hсн">'[27]1.6'!#REF!</definedName>
    <definedName name="IBC">#REF!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[0]!îî</definedName>
    <definedName name="iiiiii">#N/A</definedName>
    <definedName name="iijjjjjjjjjjjjj">[0]!iijjjjjjjjjjjjj</definedName>
    <definedName name="ijhukjhjkhj">[0]!ijhukjhjkhj</definedName>
    <definedName name="IL">[0]!IL</definedName>
    <definedName name="ILI">[0]!ILI</definedName>
    <definedName name="ILILI">[0]!ILILI</definedName>
    <definedName name="ILILIL">[0]!ILILIL</definedName>
    <definedName name="ILILILIL">[0]!ILILILIL</definedName>
    <definedName name="ILIUL">[0]!ILIUL</definedName>
    <definedName name="ILIULIL">[0]!ILIULIL</definedName>
    <definedName name="ILLIL">[0]!ILLIL</definedName>
    <definedName name="ILUILIL">[0]!ILUILIL</definedName>
    <definedName name="ILYKLK">[0]!ILYKLK</definedName>
    <definedName name="imuuybrd">[0]!imuuybrd</definedName>
    <definedName name="ind_tarif_159">#REF!</definedName>
    <definedName name="ind_tarif_160">#REF!</definedName>
    <definedName name="ind_tarif_161">#REF!</definedName>
    <definedName name="ind_tarif_163">#REF!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[0]!ioioioi</definedName>
    <definedName name="ioioioio">[0]!ioioioio</definedName>
    <definedName name="ioiomkjjjjj">[0]!ioiomkjjjjj</definedName>
    <definedName name="iouhnjvgfcfd">[0]!iouhnjvgfcfd</definedName>
    <definedName name="iouiuyiuyutuyrt">[0]!iouiuyiuyutuyrt</definedName>
    <definedName name="iounuibuig">[0]!iounuibuig</definedName>
    <definedName name="iouyuytytfty">[0]!iouyuytytfty</definedName>
    <definedName name="IPO">#REF!</definedName>
    <definedName name="iuiiiiiiiiiiiiiiiiii" hidden="1">{#N/A,#N/A,TRUE,"Лист1";#N/A,#N/A,TRUE,"Лист2";#N/A,#N/A,TRUE,"Лист3"}</definedName>
    <definedName name="iuiohjkjk">[0]!iuiohjkjk</definedName>
    <definedName name="iuiuyggggggggggggggggggg">[0]!iuiuyggggggggggggggggggg</definedName>
    <definedName name="iuiuytrsgfjh">[0]!iuiuytrsgfjh</definedName>
    <definedName name="iuiytyyfdg" hidden="1">{#N/A,#N/A,TRUE,"Лист1";#N/A,#N/A,TRUE,"Лист2";#N/A,#N/A,TRUE,"Лист3"}</definedName>
    <definedName name="iujjjjjjjjjhjh">[0]!iujjjjjjjjjhjh</definedName>
    <definedName name="iujjjjjjjjjjjjjjjjjj">[0]!iujjjjjjjjjjjjjjjjjj</definedName>
    <definedName name="iukjjjjjjjjjjjj" hidden="1">{#N/A,#N/A,TRUE,"Лист1";#N/A,#N/A,TRUE,"Лист2";#N/A,#N/A,TRUE,"Лист3"}</definedName>
    <definedName name="iukjkjgh">[0]!iukjkjgh</definedName>
    <definedName name="IULIL">[0]!IULIL</definedName>
    <definedName name="iuubbbbbbbbbbbb">[0]!iuubbbbbbbbbbbb</definedName>
    <definedName name="iuuhhbvg">[0]!iuuhhbvg</definedName>
    <definedName name="iuuitt">[0]!iuuitt</definedName>
    <definedName name="iuuiyyttyty">[0]!iuuiyyttyty</definedName>
    <definedName name="iuuuuuuuuuuuuuuuu">[0]!iuuuuuuuuuuuuuuuu</definedName>
    <definedName name="iuuuuuuuuuuuuuuuuuuu">[0]!iuuuuuuuuuuuuuuuuuuu</definedName>
    <definedName name="iuuyyyyyyyyyyyyyyy">[0]!iuuyyyyyyyyyyyyyyy</definedName>
    <definedName name="iyuuytvt" hidden="1">{#N/A,#N/A,TRUE,"Лист1";#N/A,#N/A,TRUE,"Лист2";#N/A,#N/A,TRUE,"Лист3"}</definedName>
    <definedName name="j">[0]!j</definedName>
    <definedName name="JAN">#REF!</definedName>
    <definedName name="jbnbvggggggggggggggg">[0]!jbnbvggggggggggggggg</definedName>
    <definedName name="jcd">[4]!jcd</definedName>
    <definedName name="jgg">[4]!jgg</definedName>
    <definedName name="jghfghd">[4]!jghfghd</definedName>
    <definedName name="jghghfd">[0]!jghghfd</definedName>
    <definedName name="jghjghjhk">[4]!jghjghjhk</definedName>
    <definedName name="jghjygsf">[4]!jghjygsf</definedName>
    <definedName name="jgjhgd">[0]!jgjhgd</definedName>
    <definedName name="jhfgfs" hidden="1">{#N/A,#N/A,TRUE,"Лист1";#N/A,#N/A,TRUE,"Лист2";#N/A,#N/A,TRUE,"Лист3"}</definedName>
    <definedName name="jhfghfyu">[0]!jhfghfyu</definedName>
    <definedName name="jhfghgfgfgfdfs" hidden="1">{#N/A,#N/A,TRUE,"Лист1";#N/A,#N/A,TRUE,"Лист2";#N/A,#N/A,TRUE,"Лист3"}</definedName>
    <definedName name="jhghfd">[0]!jhghfd</definedName>
    <definedName name="jhghjf">[0]!jhghjf</definedName>
    <definedName name="jhhgfddfs">[0]!jhhgfddfs</definedName>
    <definedName name="jhhgjhgf">[0]!jhhgjhgf</definedName>
    <definedName name="jhhhjhgghg">[0]!jhhhjhgghg</definedName>
    <definedName name="jhhjgkjgl">[0]!jhhjgkjgl</definedName>
    <definedName name="jhjgfghf">[0]!jhjgfghf</definedName>
    <definedName name="jhjgjgh">[0]!jhjgjgh</definedName>
    <definedName name="jhjhf">[0]!jhjhf</definedName>
    <definedName name="jhjhjhjggggggggggggg">[0]!jhjhjhjggggggggggggg</definedName>
    <definedName name="jhjhyyyyyyyyyyyyyy">[0]!jhjhyyyyyyyyyyyyyy</definedName>
    <definedName name="jhjjhhhhhh">[0]!jhjjhhhhhh</definedName>
    <definedName name="jhjkghgdd">[0]!jhjkghgdd</definedName>
    <definedName name="jhjytyyyyyyyyyyyyyyyy" hidden="1">{#N/A,#N/A,TRUE,"Лист1";#N/A,#N/A,TRUE,"Лист2";#N/A,#N/A,TRUE,"Лист3"}</definedName>
    <definedName name="jhkhjghfg">[0]!jhkhjghfg</definedName>
    <definedName name="jhkjhjhg">[0]!jhkjhjhg</definedName>
    <definedName name="jhmjh">[4]!jhmjh</definedName>
    <definedName name="jhtjgyt" hidden="1">{#N/A,#N/A,TRUE,"Лист1";#N/A,#N/A,TRUE,"Лист2";#N/A,#N/A,TRUE,"Лист3"}</definedName>
    <definedName name="jhujghj">[0]!jhujghj</definedName>
    <definedName name="jhujy">[0]!jhujy</definedName>
    <definedName name="jhy">[0]!jhy</definedName>
    <definedName name="jjhjgjhfg">[0]!jjhjgjhfg</definedName>
    <definedName name="jjhjhhhhhhhhhhhhhhh">[0]!jjhjhhhhhhhhhhhhhhh</definedName>
    <definedName name="jjjj">'[28]Гр5(о)'!#REF!</definedName>
    <definedName name="jjkjhhgffd">[0]!jjkjhhgffd</definedName>
    <definedName name="jk">#N/A</definedName>
    <definedName name="jkbvbcdxd">[0]!jkbvbcdxd</definedName>
    <definedName name="jkhffddds" hidden="1">{#N/A,#N/A,TRUE,"Лист1";#N/A,#N/A,TRUE,"Лист2";#N/A,#N/A,TRUE,"Лист3"}</definedName>
    <definedName name="jkhujygytf">[0]!jkhujygytf</definedName>
    <definedName name="jkj">#N/A</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[0]!jujhghgcvgfxc</definedName>
    <definedName name="JUL">#REF!</definedName>
    <definedName name="JUN">#REF!</definedName>
    <definedName name="jyh">[4]!jyh</definedName>
    <definedName name="jyihtg">[0]!jyihtg</definedName>
    <definedName name="jyuytvbyvtvfr" hidden="1">{#N/A,#N/A,TRUE,"Лист1";#N/A,#N/A,TRUE,"Лист2";#N/A,#N/A,TRUE,"Лист3"}</definedName>
    <definedName name="k">[0]!k</definedName>
    <definedName name="KALMENERGO">#N/A</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[4]!kfh</definedName>
    <definedName name="kh">[4]!kh</definedName>
    <definedName name="khf">[4]!khf</definedName>
    <definedName name="khjkhjghf" hidden="1">{#N/A,#N/A,TRUE,"Лист1";#N/A,#N/A,TRUE,"Лист2";#N/A,#N/A,TRUE,"Лист3"}</definedName>
    <definedName name="kiuytte">[0]!kiuytte</definedName>
    <definedName name="kj" hidden="1">{#N/A,#N/A,TRUE,"Лист1";#N/A,#N/A,TRUE,"Лист2";#N/A,#N/A,TRUE,"Лист3"}</definedName>
    <definedName name="kjhhgfgfs">[0]!kjhhgfgfs</definedName>
    <definedName name="kjhiuh">[0]!kjhiuh</definedName>
    <definedName name="kjhjhgggggggggggggg">[0]!kjhjhgggggggggggggg</definedName>
    <definedName name="kjhjhhjgfd">[0]!kjhjhhjgfd</definedName>
    <definedName name="kjhkghgggggggggggg">[0]!kjhkghgggggggggggg</definedName>
    <definedName name="kjhkjhjggh">[0]!kjhkjhjggh</definedName>
    <definedName name="kjhmnmfg">[0]!kjhmnmfg</definedName>
    <definedName name="kjhvvvvvvvvvvvvvvvvv" hidden="1">{#N/A,#N/A,TRUE,"Лист1";#N/A,#N/A,TRUE,"Лист2";#N/A,#N/A,TRUE,"Лист3"}</definedName>
    <definedName name="kjjhghftyfy">[0]!kjjhghftyfy</definedName>
    <definedName name="kjjhjhghgh">[0]!kjjhjhghgh</definedName>
    <definedName name="kjjjjjhhhhhhhhhhhhh" hidden="1">{#N/A,#N/A,TRUE,"Лист1";#N/A,#N/A,TRUE,"Лист2";#N/A,#N/A,TRUE,"Лист3"}</definedName>
    <definedName name="kjjkhgf">[0]!kjjkhgf</definedName>
    <definedName name="kjjkkjhjhgjhg">[0]!kjjkkjhjhgjhg</definedName>
    <definedName name="kjjyhjhuyh">[0]!kjjyhjhuyh</definedName>
    <definedName name="kjkhj">[0]!kjkhj</definedName>
    <definedName name="kjkhjkjhgh" hidden="1">{#N/A,#N/A,TRUE,"Лист1";#N/A,#N/A,TRUE,"Лист2";#N/A,#N/A,TRUE,"Лист3"}</definedName>
    <definedName name="kjkhkjhjcx">[0]!kjkhkjhjcx</definedName>
    <definedName name="kjkjhjhjhghgf" hidden="1">{#N/A,#N/A,TRUE,"Лист1";#N/A,#N/A,TRUE,"Лист2";#N/A,#N/A,TRUE,"Лист3"}</definedName>
    <definedName name="kjkjhjjjjjjjjjjjjjjjjj">[0]!kjkjhjjjjjjjjjjjjjjjjj</definedName>
    <definedName name="kjkjjhhgfgfdds">[0]!kjkjjhhgfgfdds</definedName>
    <definedName name="kjkjjjjjjjjjjjjjjjj">[0]!kjkjjjjjjjjjjjjjjjj</definedName>
    <definedName name="kjlkji">[0]!kjlkji</definedName>
    <definedName name="kjlkjkhghjfgf">[0]!kjlkjkhghjfgf</definedName>
    <definedName name="kjmnmbn">[0]!kjmnmbn</definedName>
    <definedName name="kjuiuuuuuuuuuuuuuuu">[0]!kjuiuuuuuuuuuuuuuuu</definedName>
    <definedName name="kjuiyyyyyyyyyyyyyyyyyy">[0]!kjuiyyyyyyyyyyyyyyyyyy</definedName>
    <definedName name="kjykhjy">[0]!kjykhjy</definedName>
    <definedName name="kkkkkkkkkkkkkkkk">[0]!kkkkkkkkkkkkkkkk</definedName>
    <definedName name="kkljkjjjjjjjjjjjjj">[0]!kkljkjjjjjjjjjjjjj</definedName>
    <definedName name="kljhjkghv" hidden="1">{#N/A,#N/A,TRUE,"Лист1";#N/A,#N/A,TRUE,"Лист2";#N/A,#N/A,TRUE,"Лист3"}</definedName>
    <definedName name="kljjhgfhg">[0]!kljjhgfhg</definedName>
    <definedName name="klkjkjhhffdx">[0]!klkjkjhhffdx</definedName>
    <definedName name="klklklklklklklk">[0]!klklklklklklklk</definedName>
    <definedName name="klljjjhjgghf" hidden="1">{#N/A,#N/A,TRUE,"Лист1";#N/A,#N/A,TRUE,"Лист2";#N/A,#N/A,TRUE,"Лист3"}</definedName>
    <definedName name="kmnjnj">[0]!kmnjnj</definedName>
    <definedName name="knkn.n.">[0]!knkn.n.</definedName>
    <definedName name="KorQnt">[14]Параметры!$B$5</definedName>
    <definedName name="KotList">[14]Лист!$A$260</definedName>
    <definedName name="KOTLODERJ_LIST">[29]Справочники!$E$8:$E$9</definedName>
    <definedName name="KotQnt">[14]Лист!$B$261</definedName>
    <definedName name="KRY">[0]!KRY</definedName>
    <definedName name="ktkll">[4]!ktkll</definedName>
    <definedName name="KUKYUYKULL">[0]!KUKYUYKULL</definedName>
    <definedName name="kurs">#REF!</definedName>
    <definedName name="kuykjhjkhy">[0]!kuykjhjkhy</definedName>
    <definedName name="kW_а_ген1">#REF!</definedName>
    <definedName name="kW_а_ген3">#REF!</definedName>
    <definedName name="KYKUKK">[0]!KYKUKK</definedName>
    <definedName name="l">[0]!l</definedName>
    <definedName name="LBO">#REF!</definedName>
    <definedName name="LBOMinCash">#REF!</definedName>
    <definedName name="let">[30]Справочники!$J$18:$J$22</definedName>
    <definedName name="lhj">[4]!lhj</definedName>
    <definedName name="likuih" hidden="1">{#N/A,#N/A,TRUE,"Лист1";#N/A,#N/A,TRUE,"Лист2";#N/A,#N/A,TRUE,"Лист3"}</definedName>
    <definedName name="LILI">[0]!LILI</definedName>
    <definedName name="LILUILILILI">[0]!LILUILILILI</definedName>
    <definedName name="LINE">#REF!</definedName>
    <definedName name="LINE2">#REF!</definedName>
    <definedName name="LIST_ORG_EE">#REF!</definedName>
    <definedName name="List12_PeriodRange">#REF!</definedName>
    <definedName name="lkjjjjjjjjjjjj">[0]!lkjjjjjjjjjjjj</definedName>
    <definedName name="lkjklhjkghjffgd">[0]!lkjklhjkghjffgd</definedName>
    <definedName name="lkjkljhjkjhghjfg">[0]!lkjkljhjkjhghjfg</definedName>
    <definedName name="lkkkkkkkkkkkkkk">[0]!lkkkkkkkkkkkkkk</definedName>
    <definedName name="lkkljhhggtg" hidden="1">{#N/A,#N/A,TRUE,"Лист1";#N/A,#N/A,TRUE,"Лист2";#N/A,#N/A,TRUE,"Лист3"}</definedName>
    <definedName name="lkl">[1]!lkl</definedName>
    <definedName name="lkljhjhghggf">[0]!lkljhjhghggf</definedName>
    <definedName name="lkljkjhjhggfdgf" hidden="1">{#N/A,#N/A,TRUE,"Лист1";#N/A,#N/A,TRUE,"Лист2";#N/A,#N/A,TRUE,"Лист3"}</definedName>
    <definedName name="lkljkjhjkjh">[0]!lkljkjhjkjh</definedName>
    <definedName name="lklkjkjhjhfg">[0]!lklkjkjhjhfg</definedName>
    <definedName name="lklkkllk">[0]!lklkkllk</definedName>
    <definedName name="lklkljkhjhgh">[0]!lklkljkhjhgh</definedName>
    <definedName name="lklklkjkj">[0]!lklklkjkj</definedName>
    <definedName name="ll">[0]!ll</definedName>
    <definedName name="lldt6">[4]!lldt6</definedName>
    <definedName name="lll">[0]!lll</definedName>
    <definedName name="llll">#REF!</definedName>
    <definedName name="LME">#REF!</definedName>
    <definedName name="LME_alloys">#REF!</definedName>
    <definedName name="LMKN">[0]!LMKN</definedName>
    <definedName name="LOG">#REF!</definedName>
    <definedName name="logical">[31]TEHSHEET!$K$2:$K$3</definedName>
    <definedName name="lol">[0]!lol</definedName>
    <definedName name="LookUpRange">#REF!</definedName>
    <definedName name="lu">[4]!lu</definedName>
    <definedName name="LUI">[0]!LUI</definedName>
    <definedName name="LUIILULI">[0]!LUIILULI</definedName>
    <definedName name="m">#REF!</definedName>
    <definedName name="M7.3">[0]!M7.3</definedName>
    <definedName name="mail_address">#REF!</definedName>
    <definedName name="MAR">#REF!</definedName>
    <definedName name="material">#REF!</definedName>
    <definedName name="MAY">#REF!</definedName>
    <definedName name="MetodRegul">#REF!</definedName>
    <definedName name="mhgg">[0]!mhgg</definedName>
    <definedName name="mhyt" hidden="1">{#N/A,#N/A,TRUE,"Лист1";#N/A,#N/A,TRUE,"Лист2";#N/A,#N/A,TRUE,"Лист3"}</definedName>
    <definedName name="Minimum_Cash">#REF!</definedName>
    <definedName name="mjghggggggggggggg">[0]!mjghggggggggggggg</definedName>
    <definedName name="mjhhhhhujy">[0]!mjhhhhhujy</definedName>
    <definedName name="mjhuiy" hidden="1">{#N/A,#N/A,TRUE,"Лист1";#N/A,#N/A,TRUE,"Лист2";#N/A,#N/A,TRUE,"Лист3"}</definedName>
    <definedName name="mjnnnnnnnnnnnnnnkjnmh">[0]!mjnnnnnnnnnnnnnnkjnmh</definedName>
    <definedName name="mjujy">[0]!mjujy</definedName>
    <definedName name="MmExcelLinker_6E24F10A_D93B_4197_A91F_1E8C46B84DD5">РТ передача [32]ээ!$I$76:$I$76</definedName>
    <definedName name="mmm" hidden="1">{#N/A,#N/A,FALSE,"Себестоимсть-97"}</definedName>
    <definedName name="mmmmmmmmmmmmmmmmmmmmmmmmmmmmmm">P1_T19.1.1?Data,P2_T19.1.1?Data</definedName>
    <definedName name="mnbhjf">[0]!mnbhjf</definedName>
    <definedName name="mnghr">[0]!mnghr</definedName>
    <definedName name="mnmbnvb">[0]!mnmbnvb</definedName>
    <definedName name="mnnjjjjjjjjjjjjj" hidden="1">{#N/A,#N/A,TRUE,"Лист1";#N/A,#N/A,TRUE,"Лист2";#N/A,#N/A,TRUE,"Лист3"}</definedName>
    <definedName name="MO">#REF!</definedName>
    <definedName name="MONTH">#REF!</definedName>
    <definedName name="month_col">[33]TEHSHEET!$N$2:$O$13</definedName>
    <definedName name="month_col1">[33]TEHSHEET!$O$2:$P$13</definedName>
    <definedName name="month_sbit_nadb_setup">[33]Титульный!$E$28</definedName>
    <definedName name="mrsk">[30]Справочники!$B$1:$B$15</definedName>
    <definedName name="MU">[30]Справочники!$M$1:$M$4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sPotrEE">[14]Параметры!$B$10</definedName>
    <definedName name="NasPotrEEList">[14]Лист!$A$150</definedName>
    <definedName name="nbbcbvx">[0]!nbbcbvx</definedName>
    <definedName name="nbbvgf" hidden="1">{#N/A,#N/A,TRUE,"Лист1";#N/A,#N/A,TRUE,"Лист2";#N/A,#N/A,TRUE,"Лист3"}</definedName>
    <definedName name="nbghhhhhhhhhhhhhhhhhhhhhh">[0]!nbghhhhhhhhhhhhhhhhhhhhhh</definedName>
    <definedName name="nbhggggggggggggg">[0]!nbhggggggggggggg</definedName>
    <definedName name="nbhgggggggggggggggg">[0]!nbhgggggggggggggggg</definedName>
    <definedName name="nbhhhhhhhhhhhhhhhh">[0]!nbhhhhhhhhhhhhhhhh</definedName>
    <definedName name="nbjhgy">[0]!nbjhgy</definedName>
    <definedName name="nbnbbnvbnvvcvbcvc">[0]!nbnbbnvbnvvcvbcvc</definedName>
    <definedName name="nbnbfders">[0]!nbnbfders</definedName>
    <definedName name="nbnvnbfgdsdfs">[0]!nbnvnbfgdsdfs</definedName>
    <definedName name="nbvbnfddddddddddddddddddd">[0]!nbvbnfddddddddddddddddddd</definedName>
    <definedName name="nbvgfhcf">[0]!nbvgfhcf</definedName>
    <definedName name="nbvgggggggggggggggggg" hidden="1">{#N/A,#N/A,TRUE,"Лист1";#N/A,#N/A,TRUE,"Лист2";#N/A,#N/A,TRUE,"Лист3"}</definedName>
    <definedName name="nbvghfgdx">[0]!nbvghfgdx</definedName>
    <definedName name="ňđĺňčé">#REF!</definedName>
    <definedName name="net">#N/A</definedName>
    <definedName name="NET_INV">[34]TEHSHEET!#REF!</definedName>
    <definedName name="NET_ORG">[34]TEHSHEET!#REF!</definedName>
    <definedName name="NET_RAB">#REF!</definedName>
    <definedName name="NET_SCOPE">#REF!</definedName>
    <definedName name="NET_W">[34]TEHSHEET!#REF!</definedName>
    <definedName name="NetDebt">#REF!</definedName>
    <definedName name="new">{0.1;0;0.45;0;0;0;0;0;0.45}</definedName>
    <definedName name="nfgjn">[0]!nfgjn</definedName>
    <definedName name="nfyz">[0]!nfyz</definedName>
    <definedName name="nghf">[0]!nghf</definedName>
    <definedName name="nghjk">[0]!nghjk</definedName>
    <definedName name="ngngh">[0]!ngngh</definedName>
    <definedName name="nhghfgfgf">[0]!nhghfgfgf</definedName>
    <definedName name="nhguy" hidden="1">{#N/A,#N/A,TRUE,"Лист1";#N/A,#N/A,TRUE,"Лист2";#N/A,#N/A,TRUE,"Лист3"}</definedName>
    <definedName name="nhnhn">[0]!nhnhn</definedName>
    <definedName name="njhgyhjftxcdfxnkl">[0]!njhgyhjftxcdfxnkl</definedName>
    <definedName name="njhhhhhhhhhhhhhd">[0]!njhhhhhhhhhhhhhd</definedName>
    <definedName name="njkhgjhghfhg" hidden="1">{#N/A,#N/A,TRUE,"Лист1";#N/A,#N/A,TRUE,"Лист2";#N/A,#N/A,TRUE,"Лист3"}</definedName>
    <definedName name="nkjgyuff">[0]!nkjgyuff</definedName>
    <definedName name="nmbhhhhhhhhhhhhhhhhhhhh">[0]!nmbhhhhhhhhhhhhhhhhhhhh</definedName>
    <definedName name="nmbnbnc">[0]!nmbnbnc</definedName>
    <definedName name="nmmbnbv">[0]!nmmbnbv</definedName>
    <definedName name="nnngggggggggggggggggggggggggg" hidden="1">{#N/A,#N/A,TRUE,"Лист1";#N/A,#N/A,TRUE,"Лист2";#N/A,#N/A,TRUE,"Лист3"}</definedName>
    <definedName name="nnnnnnnnnnnnnnnnn">[1]!nnnnnnnnnnnnnnnnn</definedName>
    <definedName name="nnnnnnnnnnnnnnnnnnnnnnnnnnnnnnnnnnnnnnnnnn">#N/A</definedName>
    <definedName name="NOM">#REF!</definedName>
    <definedName name="Note_a">#REF!</definedName>
    <definedName name="NOV">#REF!</definedName>
    <definedName name="nov_tariff">[31]Титульный!$F$12</definedName>
    <definedName name="NSRF">#REF!</definedName>
    <definedName name="Num">#REF!</definedName>
    <definedName name="NVV">#REF!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67">'[16]НВВ(1 полуг.)'!#REF!</definedName>
    <definedName name="nvv_List13_6_168">'[16]НВВ(1 полуг.)'!#REF!</definedName>
    <definedName name="nvv_List13_6_169">'[16]НВВ(1 полуг.)'!#REF!</definedName>
    <definedName name="nvv_List13_6_170">'[16]НВВ(1 полуг.)'!#REF!</definedName>
    <definedName name="nvv_List13_6_171">'[16]НВВ(1 полуг.)'!#REF!</definedName>
    <definedName name="nvv_List13_6_172">'[16]НВВ(1 полуг.)'!#REF!</definedName>
    <definedName name="nvv_List13_6_173">'[16]НВВ(1 полуг.)'!#REF!</definedName>
    <definedName name="nvv_List13_6_174">'[16]НВВ(1 полуг.)'!#REF!</definedName>
    <definedName name="nvv_List13_6_175">'[16]НВВ(1 полуг.)'!#REF!</definedName>
    <definedName name="nvv_List13_6_176">'[16]НВВ(1 полуг.)'!#REF!</definedName>
    <definedName name="nvv_List13_6_178">'[16]НВВ(1 полуг.)'!#REF!</definedName>
    <definedName name="nvv_List13_6_179">'[16]НВВ(1 полуг.)'!#REF!</definedName>
    <definedName name="nvv_List13_6_180">'[16]НВВ(1 полуг.)'!#REF!</definedName>
    <definedName name="nvv_List13_6_181">'[16]НВВ(1 полуг.)'!#REF!</definedName>
    <definedName name="nvv_List13_6_185">'[16]НВВ(1 полуг.)'!#REF!</definedName>
    <definedName name="nvv_List13_6_186">'[16]НВВ(1 полуг.)'!#REF!</definedName>
    <definedName name="nvv_List13_6_187">'[16]НВВ(1 полуг.)'!#REF!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[0]!o</definedName>
    <definedName name="Ob">#REF!</definedName>
    <definedName name="obs">#REF!</definedName>
    <definedName name="OCT">#REF!</definedName>
    <definedName name="oiipiuojhkh">[0]!oiipiuojhkh</definedName>
    <definedName name="oijjjjjjjjjjjjjj" hidden="1">{#N/A,#N/A,TRUE,"Лист1";#N/A,#N/A,TRUE,"Лист2";#N/A,#N/A,TRUE,"Лист3"}</definedName>
    <definedName name="oijnhvfgc">[0]!oijnhvfgc</definedName>
    <definedName name="oikjjjjjjjjjjjjjjjjjjjjjjjj">[0]!oikjjjjjjjjjjjjjjjjjjjjjjjj</definedName>
    <definedName name="oikjkjjkn">[0]!oikjkjjkn</definedName>
    <definedName name="oikkkkkkkkkkkkkkkkkkkkkkk" hidden="1">{#N/A,#N/A,TRUE,"Лист1";#N/A,#N/A,TRUE,"Лист2";#N/A,#N/A,TRUE,"Лист3"}</definedName>
    <definedName name="oilkkh" hidden="1">{#N/A,#N/A,TRUE,"Лист1";#N/A,#N/A,TRUE,"Лист2";#N/A,#N/A,TRUE,"Лист3"}</definedName>
    <definedName name="oinunyg">[0]!oinunyg</definedName>
    <definedName name="oioiiuiuyofyyyyyyyyyyyyyyyyyyyyy">[0]!oioiiuiuyofyyyyyyyyyyyyyyyyyyyyy</definedName>
    <definedName name="oioiiuuuuuuuuuuuuuu">[0]!oioiiuuuuuuuuuuuuuu</definedName>
    <definedName name="oioiuiouiuyyt">[0]!oioiuiouiuyyt</definedName>
    <definedName name="oioouiui">[0]!oioouiui</definedName>
    <definedName name="oiougy">[0]!oiougy</definedName>
    <definedName name="oiouiuiyuyt">[0]!oiouiuiyuyt</definedName>
    <definedName name="oiouiuygyufg">[0]!oiouiuygyufg</definedName>
    <definedName name="oiuuyyyyyyyyyyyyyyy" hidden="1">{#N/A,#N/A,TRUE,"Лист1";#N/A,#N/A,TRUE,"Лист2";#N/A,#N/A,TRUE,"Лист3"}</definedName>
    <definedName name="ojkjkhjgghfd" hidden="1">{#N/A,#N/A,TRUE,"Лист1";#N/A,#N/A,TRUE,"Лист2";#N/A,#N/A,TRUE,"Лист3"}</definedName>
    <definedName name="OKTMO">#REF!</definedName>
    <definedName name="old">{0.1;0;0.382758620689655;0;0;0;0.258620689655172;0;0.258620689655172}</definedName>
    <definedName name="OLOIL">[0]!OLOIL</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[0]!öó</definedName>
    <definedName name="ooiumuhggc">[0]!ooiumuhggc</definedName>
    <definedName name="ooo">[0]!ooo</definedName>
    <definedName name="oooo">[0]!oooo</definedName>
    <definedName name="oopoooooooooooooooo" hidden="1">{#N/A,#N/A,TRUE,"Лист1";#N/A,#N/A,TRUE,"Лист2";#N/A,#N/A,TRUE,"Лист3"}</definedName>
    <definedName name="Oplata">#REF!</definedName>
    <definedName name="opopo">[0]!opopo</definedName>
    <definedName name="Option_Proceeds">#REF!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g">[35]Титульный!$G$19</definedName>
    <definedName name="org_1_186">#REF!</definedName>
    <definedName name="org_1_95">#REF!</definedName>
    <definedName name="org_16_186">#REF!</definedName>
    <definedName name="org_17_186">#REF!</definedName>
    <definedName name="org_2_186">#REF!</definedName>
    <definedName name="org_3_127">#REF!</definedName>
    <definedName name="org_3_183">#REF!</definedName>
    <definedName name="org_3_95">#REF!</definedName>
    <definedName name="org_4_127">#REF!</definedName>
    <definedName name="org_4_183">#REF!</definedName>
    <definedName name="org_id">#REF!</definedName>
    <definedName name="Org_list">#REF!</definedName>
    <definedName name="ORG_U">#REF!</definedName>
    <definedName name="OTH_DATA">#REF!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utput_year">#REF!</definedName>
    <definedName name="overheads">#REF!</definedName>
    <definedName name="p">'[36]Вводные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hidden="1">[37]FST5!$G$167:$G$172,[37]FST5!$G$174:$G$175,[37]FST5!$G$177:$G$180,[37]FST5!$G$182,[37]FST5!$G$184:$G$188,[37]FST5!$G$190,[37]FST5!$G$192:$G$194</definedName>
    <definedName name="P1_eso" hidden="1">[37]FST5!$G$167:$G$172,[37]FST5!$G$174:$G$175,[37]FST5!$G$177:$G$180,[37]FST5!$G$182,[37]FST5!$G$184:$G$188,[37]FST5!$G$190,[37]FST5!$G$192:$G$194</definedName>
    <definedName name="P1_ESO_PROT" hidden="1">#REF!,#REF!,#REF!,#REF!,#REF!,#REF!,#REF!,#REF!</definedName>
    <definedName name="P1_net" hidden="1">[37]FST5!$G$118:$G$123,[37]FST5!$G$125:$G$126,[37]FST5!$G$128:$G$131,[37]FST5!$G$133,[37]FST5!$G$135:$G$139,[37]FST5!$G$141,[37]FST5!$G$143:$G$145</definedName>
    <definedName name="P1_SBT_PROT" hidden="1">#REF!,#REF!,#REF!,#REF!,#REF!,#REF!,#REF!</definedName>
    <definedName name="P1_SC_CLR" hidden="1">#REF!,#REF!,#REF!,#REF!,#REF!</definedName>
    <definedName name="P1_SC22" hidden="1">#REF!,#REF!,#REF!,#REF!,#REF!,#REF!</definedName>
    <definedName name="P1_SCOPE_16_PRT" hidden="1">'[38]16'!$E$15:$I$16,'[38]16'!$E$18:$I$20,'[38]16'!$E$23:$I$23,'[38]16'!$E$26:$I$26,'[38]16'!$E$29:$I$29,'[38]16'!$E$32:$I$32,'[38]16'!$E$35:$I$35,'[38]16'!$B$34,'[38]16'!$B$37</definedName>
    <definedName name="P1_SCOPE_17_PRT" hidden="1">'[38]17'!$E$13:$H$21,'[38]17'!$J$9:$J$11,'[38]17'!$J$13:$J$21,'[38]17'!$E$24:$H$26,'[38]17'!$E$28:$H$36,'[38]17'!$J$24:$M$26,'[38]17'!$J$28:$M$36,'[38]17'!$E$39:$H$41</definedName>
    <definedName name="P1_SCOPE_4_PRT" hidden="1">'[38]4'!$F$23:$I$23,'[38]4'!$F$25:$I$25,'[38]4'!$F$27:$I$31,'[38]4'!$K$14:$N$20,'[38]4'!$K$23:$N$23,'[38]4'!$K$25:$N$25,'[38]4'!$K$27:$N$31,'[38]4'!$P$14:$S$20,'[38]4'!$P$23:$S$23</definedName>
    <definedName name="P1_SCOPE_5_PRT" hidden="1">'[38]5'!$F$23:$I$23,'[38]5'!$F$25:$I$25,'[38]5'!$F$27:$I$31,'[38]5'!$K$14:$N$21,'[38]5'!$K$23:$N$23,'[38]5'!$K$25:$N$25,'[38]5'!$K$27:$N$31,'[38]5'!$P$14:$S$21,'[38]5'!$P$23:$S$23</definedName>
    <definedName name="P1_SCOPE_CORR" hidden="1">#REF!,#REF!,#REF!,#REF!,#REF!,#REF!,#REF!</definedName>
    <definedName name="P1_SCOPE_DOP" hidden="1">[39]Регионы!#REF!,[39]Регионы!#REF!,[39]Регионы!#REF!,[39]Регионы!#REF!,[39]Регионы!#REF!,[39]Регионы!#REF!</definedName>
    <definedName name="P1_SCOPE_F1_PRT" hidden="1">'[38]Ф-1 (для АО-энерго)'!$D$74:$E$84,'[38]Ф-1 (для АО-энерго)'!$D$71:$E$72,'[38]Ф-1 (для АО-энерго)'!$D$66:$E$69,'[38]Ф-1 (для АО-энерго)'!$D$61:$E$64</definedName>
    <definedName name="P1_SCOPE_F2_PRT" hidden="1">'[38]Ф-2 (для АО-энерго)'!$G$56,'[38]Ф-2 (для АО-энерго)'!$E$55:$E$56,'[38]Ф-2 (для АО-энерго)'!$F$55:$G$55,'[38]Ф-2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[38]перекрестка!$H$15:$H$19,[38]перекрестка!$H$21:$H$25,[38]перекрестка!$J$14:$J$25,[38]перекрестка!$K$15:$K$19,[38]перекрестка!$K$21:$K$25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[40]Свод!$L$27:$N$37,[40]Свод!$L$39:$N$51,[40]Свод!$L$53:$N$66,[40]Свод!$L$68:$N$73,[40]Свод!$L$75:$N$89,[40]Свод!$L$91:$N$101,[40]Свод!$L$103:$N$111</definedName>
    <definedName name="P1_SCOPE_TAR" hidden="1">[40]Свод!$G$27:$AA$37,[40]Свод!$G$39:$AA$51,[40]Свод!$G$53:$AA$66,[40]Свод!$G$68:$AA$73,[40]Свод!$G$75:$AA$89,[40]Свод!$G$91:$AA$101,[40]Свод!$G$103:$AA$111</definedName>
    <definedName name="P1_SCOPE_TAR_OLD" hidden="1">[40]Свод!$H$27:$H$37,[40]Свод!$H$39:$H$51,[40]Свод!$H$53:$H$66,[40]Свод!$H$68:$H$73,[40]Свод!$H$75:$H$89,[40]Свод!$H$91:$H$101,[40]Свод!$H$103:$H$108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[41]перекрестка!$J$42:$K$46,[41]перекрестка!$J$49,[41]перекрестка!$J$50:$K$54,[41]перекрестка!$J$55,[41]перекрестка!$J$56:$K$60,[41]перекрестка!$J$62:$K$66</definedName>
    <definedName name="P1_T16?axis?R?ДОГОВОР" hidden="1">'[42]16'!$E$76:$M$76,'[42]16'!$E$8:$M$8,'[42]16'!$E$12:$M$12,'[42]16'!$E$52:$M$52,'[42]16'!$E$16:$M$16,'[42]16'!$E$64:$M$64,'[42]16'!$E$84:$M$85,'[42]16'!$E$48:$M$48,'[42]16'!$E$80:$M$80,'[42]16'!$E$72:$M$72,'[42]16'!$E$44:$M$44</definedName>
    <definedName name="P1_T16?axis?R?ДОГОВОР?" hidden="1">'[42]16'!$A$76,'[42]16'!$A$84:$A$85,'[42]16'!$A$72,'[42]16'!$A$80,'[42]16'!$A$68,'[42]16'!$A$64,'[42]16'!$A$60,'[42]16'!$A$56,'[42]16'!$A$52,'[42]16'!$A$48,'[42]16'!$A$44,'[42]16'!$A$40,'[42]16'!$A$36,'[42]16'!$A$32,'[42]16'!$A$28,'[42]16'!$A$24,'[42]16'!$A$20</definedName>
    <definedName name="P1_T16?L1" hidden="1">'[42]16'!$A$74:$M$74,'[42]16'!$A$14:$M$14,'[42]16'!$A$10:$M$10,'[42]16'!$A$50:$M$50,'[42]16'!$A$6:$M$6,'[42]16'!$A$62:$M$62,'[42]16'!$A$78:$M$78,'[42]16'!$A$46:$M$46,'[42]16'!$A$82:$M$82,'[42]16'!$A$70:$M$70,'[42]16'!$A$42:$M$42</definedName>
    <definedName name="P1_T16?L1.x" hidden="1">'[42]16'!$A$76:$M$76,'[42]16'!$A$16:$M$16,'[42]16'!$A$12:$M$12,'[42]16'!$A$52:$M$52,'[42]16'!$A$8:$M$8,'[42]16'!$A$64:$M$64,'[42]16'!$A$80:$M$80,'[42]16'!$A$48:$M$48,'[42]16'!$A$84:$M$85,'[42]16'!$A$72:$M$72,'[42]16'!$A$44:$M$44</definedName>
    <definedName name="P1_T16_Protect" hidden="1">'[41]16'!$G$10:$K$14,'[41]16'!$G$17:$K$17,'[41]16'!$G$20:$K$20,'[41]16'!$G$23:$K$23,'[41]16'!$G$26:$K$26,'[41]16'!$G$29:$K$29,'[41]16'!$G$33:$K$34,'[41]16'!$G$38:$K$40</definedName>
    <definedName name="P1_T17?L4">'[26]29'!$J$18:$J$25,'[26]29'!$G$18:$G$25,'[26]29'!$G$35:$G$42,'[26]29'!$J$35:$J$42,'[26]29'!$G$60,'[26]29'!$J$60,'[26]29'!$M$60,'[26]29'!$P$60,'[26]29'!$P$18:$P$25,'[26]29'!$G$9:$G$16</definedName>
    <definedName name="P1_T17?unit?РУБ.ГКАЛ">'[26]29'!$F$44:$F$51,'[26]29'!$I$44:$I$51,'[26]29'!$L$44:$L$51,'[26]29'!$F$18:$F$25,'[26]29'!$I$60,'[26]29'!$L$60,'[26]29'!$O$60,'[26]29'!$F$60,'[26]29'!$F$9:$F$16,'[26]29'!$I$9:$I$16</definedName>
    <definedName name="P1_T17?unit?ТГКАЛ">'[26]29'!$M$18:$M$25,'[26]29'!$J$18:$J$25,'[26]29'!$G$18:$G$25,'[26]29'!$G$35:$G$42,'[26]29'!$J$35:$J$42,'[26]29'!$G$60,'[26]29'!$J$60,'[26]29'!$M$60,'[26]29'!$P$60,'[26]29'!$G$9:$G$16</definedName>
    <definedName name="P1_T17_Protection">'[26]29'!$O$47:$P$51,'[26]29'!$L$47:$M$51,'[26]29'!$L$53:$M$53,'[26]29'!$L$55:$M$59,'[26]29'!$O$53:$P$53,'[26]29'!$O$55:$P$59,'[26]29'!$F$12:$G$16,'[26]29'!$F$10:$G$10</definedName>
    <definedName name="P1_T18.2_Protect" hidden="1">'[41]18.2'!$F$12:$J$19,'[41]18.2'!$F$22:$J$25,'[41]18.2'!$B$28:$J$30,'[41]18.2'!$F$32:$J$32,'[41]18.2'!$B$34:$J$38,'[41]18.2'!$F$42:$J$47,'[41]18.2'!$F$54:$J$54</definedName>
    <definedName name="P1_T2.1?Protection">'[43]2007 (Min)'!$G$34:$H$35,'[43]2007 (Min)'!$K$34:$L$35,'[43]2007 (Min)'!$O$34:$P$35,'[43]2007 (Min)'!$G$38:$H$38,'[43]2007 (Min)'!$K$38:$L$38</definedName>
    <definedName name="P1_T2.2_DiapProt">'[43]2007 (Max)'!$G$44:$H$44,'[43]2007 (Max)'!$G$47:$H$47,'[43]2007 (Max)'!$K$44:$L$44,'[43]2007 (Max)'!$K$47:$L$47,'[43]2007 (Max)'!$O$44:$P$44</definedName>
    <definedName name="P1_T2?Protection">#REF!,#REF!,#REF!,#REF!,#REF!,#REF!,#REF!,#REF!</definedName>
    <definedName name="P1_T2_DiapProt">#REF!,#REF!,#REF!,#REF!,#REF!,#REF!,#REF!,#REF!</definedName>
    <definedName name="P1_T20_Protection" hidden="1">'[26]20'!$E$4:$H$4,'[26]20'!$E$13:$H$13,'[26]20'!$E$16:$H$17,'[26]20'!$E$19:$H$19,'[26]20'!$J$4:$M$4,'[26]20'!$J$8:$M$11,'[26]20'!$J$13:$M$13,'[26]20'!$J$16:$M$17,'[26]20'!$J$19:$M$19</definedName>
    <definedName name="P1_T21_Protection">'[26]21'!$O$31:$S$33,'[26]21'!$E$11,'[26]21'!$G$11:$K$11,'[26]21'!$M$11,'[26]21'!$O$11:$S$11,'[26]21'!$E$14:$E$16,'[26]21'!$G$14:$K$16,'[26]21'!$M$14:$M$16,'[26]21'!$O$14:$S$16</definedName>
    <definedName name="P1_T23_Protection">'[26]23'!$F$9:$J$25,'[26]23'!$O$9:$P$25,'[26]23'!$A$32:$A$34,'[26]23'!$F$32:$J$34,'[26]23'!$O$32:$P$34,'[26]23'!$A$37:$A$53,'[26]23'!$F$37:$J$53,'[26]23'!$O$37:$P$53</definedName>
    <definedName name="P1_T24_Data" hidden="1">'[44]24'!$G$10:$N$12,'[44]24'!$G$14:$N$15,'[44]24'!$G$17:$N$20,'[44]24'!$G$22:$N$23,'[44]24'!$G$33:$N$33,'[44]24'!$G$36:$N$38,'[44]24'!$G$40:$N$40,'[44]24'!$G$43:$N$45</definedName>
    <definedName name="P1_T25_protection" hidden="1">'[26]25'!$G$8:$J$21,'[26]25'!$G$24:$J$28,'[26]25'!$G$30:$J$33,'[26]25'!$G$35:$J$37,'[26]25'!$G$41:$J$42,'[26]25'!$L$8:$O$21,'[26]25'!$L$24:$O$28,'[26]25'!$L$30:$O$33</definedName>
    <definedName name="P1_T26_Protection">'[26]26'!$B$34:$B$36,'[26]26'!$F$8:$I$8,'[26]26'!$F$10:$I$11,'[26]26'!$F$13:$I$15,'[26]26'!$F$18:$I$19,'[26]26'!$F$22:$I$24,'[26]26'!$F$26:$I$26,'[26]26'!$F$29:$I$32</definedName>
    <definedName name="P1_T27_Protection">'[26]27'!$B$34:$B$36,'[26]27'!$F$8:$I$8,'[26]27'!$F$10:$I$11,'[26]27'!$F$13:$I$15,'[26]27'!$F$18:$I$19,'[26]27'!$F$22:$I$24,'[26]27'!$F$26:$I$26,'[26]27'!$F$29:$I$32</definedName>
    <definedName name="P1_T28?axis?R?ПЭ">'[26]28'!$D$16:$I$18,'[26]28'!$D$22:$I$24,'[26]28'!$D$28:$I$30,'[26]28'!$D$37:$I$39,'[26]28'!$D$42:$I$44,'[26]28'!$D$48:$I$50,'[26]28'!$D$54:$I$56,'[26]28'!$D$63:$I$65</definedName>
    <definedName name="P1_T28?axis?R?ПЭ?">'[26]28'!$B$16:$B$18,'[26]28'!$B$22:$B$24,'[26]28'!$B$28:$B$30,'[26]28'!$B$37:$B$39,'[26]28'!$B$42:$B$44,'[26]28'!$B$48:$B$50,'[26]28'!$B$54:$B$56,'[26]28'!$B$63:$B$65</definedName>
    <definedName name="P1_T28?Data">'[26]28'!$G$242:$H$265,'[26]28'!$D$242:$E$265,'[26]28'!$G$216:$H$239,'[26]28'!$D$268:$E$292,'[26]28'!$G$268:$H$292,'[26]28'!$D$216:$E$239,'[26]28'!$G$190:$H$213</definedName>
    <definedName name="P1_T28_Protection" hidden="1">'[26]28'!$B$74:$B$76,'[26]28'!$B$80:$B$82,'[26]28'!$B$89:$B$91,'[26]28'!$B$94:$B$96,'[26]28'!$B$100:$B$102,'[26]28'!$B$106:$B$108,'[26]28'!$B$115:$B$117,'[26]28'!$B$120:$B$122</definedName>
    <definedName name="P1_T4_Protect" hidden="1">'[41]4'!$G$20:$J$20,'[41]4'!$G$22:$J$22,'[41]4'!$G$24:$J$28,'[41]4'!$L$11:$O$17,'[41]4'!$L$20:$O$20,'[41]4'!$L$22:$O$22,'[41]4'!$L$24:$O$28,'[41]4'!$Q$11:$T$17,'[41]4'!$Q$20:$T$20</definedName>
    <definedName name="P1_T6_Protect" hidden="1">'[41]6'!$D$46:$H$55,'[41]6'!$J$46:$N$55,'[41]6'!$D$57:$H$59,'[41]6'!$J$57:$N$59,'[41]6'!$B$10:$B$19,'[41]6'!$D$10:$H$19,'[41]6'!$J$10:$N$19,'[41]6'!$D$21:$H$23,'[41]6'!$J$21:$N$23</definedName>
    <definedName name="P10_SCOPE_FULL_LOAD" hidden="1">#REF!,#REF!,#REF!,#REF!,#REF!,#REF!</definedName>
    <definedName name="P10_T1?unit?ТРУБ" hidden="1">#REF!,#REF!,#REF!,#REF!,#REF!,#REF!,#REF!</definedName>
    <definedName name="P10_T1_Protect" hidden="1">[41]перекрестка!$F$42:$H$46,[41]перекрестка!$F$49:$G$49,[41]перекрестка!$F$50:$H$54,[41]перекрестка!$F$55:$G$55,[41]перекрестка!$F$56:$H$60</definedName>
    <definedName name="P10_T28_Protection" hidden="1">'[26]28'!$G$167:$H$169,'[26]28'!$D$172:$E$174,'[26]28'!$G$172:$H$174,'[26]28'!$D$178:$E$180,'[26]28'!$G$178:$H$181,'[26]28'!$D$184:$E$186,'[26]28'!$G$184:$H$186</definedName>
    <definedName name="P11_SCOPE_FULL_LOAD" hidden="1">#REF!,#REF!,#REF!,#REF!,#REF!</definedName>
    <definedName name="P11_T1?unit?ТРУБ" hidden="1">#REF!,#REF!,#REF!,#REF!,#REF!,#REF!,#REF!</definedName>
    <definedName name="P11_T1_Protect" hidden="1">[41]перекрестка!$F$62:$H$66,[41]перекрестка!$F$68:$H$72,[41]перекрестка!$F$74:$H$78,[41]перекрестка!$F$80:$H$84,[41]перекрестка!$F$89:$G$89</definedName>
    <definedName name="P11_T28_Protection" hidden="1">'[26]28'!$D$193:$E$195,'[26]28'!$G$193:$H$195,'[26]28'!$D$198:$E$200,'[26]28'!$G$198:$H$200,'[26]28'!$D$204:$E$206,'[26]28'!$G$204:$H$206,'[26]28'!$D$210:$E$212,'[26]28'!$B$68:$B$70</definedName>
    <definedName name="P12_SCOPE_FULL_LOAD" hidden="1">#REF!,#REF!,#REF!,#REF!,#REF!,#REF!</definedName>
    <definedName name="P12_T1?unit?ТРУБ" hidden="1">#REF!,#REF!,#REF!,#REF!,#REF!,#REF!,#REF!,P1_T1?unit?ТРУБ</definedName>
    <definedName name="P12_T1_Protect" hidden="1">[41]перекрестка!$F$90:$H$94,[41]перекрестка!$F$95:$G$95,[41]перекрестка!$F$96:$H$100,[41]перекрестка!$F$102:$H$106,[41]перекрестка!$F$108:$H$112</definedName>
    <definedName name="P12_T28_Protection">P1_T28_Protection,P2_T28_Protection,P3_T28_Protection,P4_T28_Protection,P5_T28_Protection,P6_T28_Protection,P7_T28_Protection,P8_T28_Protection</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 hidden="1">[41]перекрестка!$F$114:$H$118,[41]перекрестка!$F$120:$H$124,[41]перекрестка!$F$127:$G$127,[41]перекрестка!$F$128:$H$132,[41]перекрестка!$F$133:$G$133</definedName>
    <definedName name="P14_SCOPE_FULL_LOAD" hidden="1">#REF!,#REF!,#REF!,#REF!,#REF!,#REF!</definedName>
    <definedName name="P14_T1_Protect" hidden="1">[41]перекрестка!$F$134:$H$138,[41]перекрестка!$F$140:$H$144,[41]перекрестка!$F$146:$H$150,[41]перекрестка!$F$152:$H$156,[41]перекрестка!$F$158:$H$162</definedName>
    <definedName name="P15_SCOPE_FULL_LOAD" hidden="1">#REF!,#REF!,#REF!,#REF!,#REF!,P1_SCOPE_FULL_LOAD</definedName>
    <definedName name="P15_T1_Protect" hidden="1">[41]перекрестка!$J$158:$K$162,[41]перекрестка!$J$152:$K$156,[41]перекрестка!$J$146:$K$150,[41]перекрестка!$J$140:$K$144,[41]перекрестка!$J$11</definedName>
    <definedName name="P16_SCOPE_FULL_LOAD" hidden="1">P2_SCOPE_FULL_LOAD,P3_SCOPE_FULL_LOAD,P4_SCOPE_FULL_LOAD,P5_SCOPE_FULL_LOAD,P6_SCOPE_FULL_LOAD,P7_SCOPE_FULL_LOAD,P8_SCOPE_FULL_LOAD</definedName>
    <definedName name="P16_T1_Protect" hidden="1">[41]перекрестка!$J$12:$K$16,[41]перекрестка!$J$17,[41]перекрестка!$J$18:$K$22,[41]перекрестка!$J$24:$K$28,[41]перекрестка!$J$30:$K$34,[41]перекрестка!$F$23:$G$23</definedName>
    <definedName name="P17_SCOPE_FULL_LOAD" hidden="1">P9_SCOPE_FULL_LOAD,P10_SCOPE_FULL_LOAD,P11_SCOPE_FULL_LOAD,P12_SCOPE_FULL_LOAD,P13_SCOPE_FULL_LOAD,P14_SCOPE_FULL_LOAD,P15_SCOPE_FULL_LOAD</definedName>
    <definedName name="P17_T1_Protect" hidden="1">[41]перекрестка!$F$29:$G$29,[41]перекрестка!$F$61:$G$61,[41]перекрестка!$F$67:$G$67,[41]перекрестка!$F$101:$G$101,[41]перекрестка!$F$107:$G$107</definedName>
    <definedName name="P18_T1_Protect" hidden="1">[41]перекрестка!$F$139:$G$139,[41]перекрестка!$F$145:$G$145,[41]перекрестка!$J$36:$K$40,P1_T1_Protect,P2_T1_Protect,P3_T1_Protect,P4_T1_Protect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dip" hidden="1">[37]FST5!$G$100:$G$116,[37]FST5!$G$118:$G$123,[37]FST5!$G$125:$G$126,[37]FST5!$G$128:$G$131,[37]FST5!$G$133,[37]FST5!$G$135:$G$139,[37]FST5!$G$141</definedName>
    <definedName name="P2_SC_CLR" hidden="1">#REF!,#REF!,#REF!,#REF!,#REF!</definedName>
    <definedName name="P2_SC22" hidden="1">#REF!,#REF!,#REF!,#REF!,#REF!,#REF!,#REF!</definedName>
    <definedName name="P2_SCOPE_16_PRT" hidden="1">'[38]16'!$E$38:$I$38,'[38]16'!$E$41:$I$41,'[38]16'!$E$45:$I$47,'[38]16'!$E$49:$I$49,'[38]16'!$E$53:$I$54,'[38]16'!$E$56:$I$57,'[38]16'!$E$59:$I$59,'[38]16'!$E$9:$I$13</definedName>
    <definedName name="P2_SCOPE_4_PRT" hidden="1">'[38]4'!$P$25:$S$25,'[38]4'!$P$27:$S$31,'[38]4'!$U$14:$X$20,'[38]4'!$U$23:$X$23,'[38]4'!$U$25:$X$25,'[38]4'!$U$27:$X$31,'[38]4'!$Z$14:$AC$20,'[38]4'!$Z$23:$AC$23,'[38]4'!$Z$25:$AC$25</definedName>
    <definedName name="P2_SCOPE_5_PRT" hidden="1">'[38]5'!$P$25:$S$25,'[38]5'!$P$27:$S$31,'[38]5'!$U$14:$X$21,'[38]5'!$U$23:$X$23,'[38]5'!$U$25:$X$25,'[38]5'!$U$27:$X$31,'[38]5'!$Z$14:$AC$21,'[38]5'!$Z$23:$AC$23,'[38]5'!$Z$25:$AC$25</definedName>
    <definedName name="P2_SCOPE_CORR" hidden="1">#REF!,#REF!,#REF!,#REF!,#REF!,#REF!,#REF!,#REF!</definedName>
    <definedName name="P2_SCOPE_F1_PRT" hidden="1">'[38]Ф-1 (для АО-энерго)'!$D$56:$E$59,'[38]Ф-1 (для АО-энерго)'!$D$34:$E$50,'[38]Ф-1 (для АО-энерго)'!$D$32:$E$32,'[38]Ф-1 (для АО-энерго)'!$D$23:$E$30</definedName>
    <definedName name="P2_SCOPE_F2_PRT" hidden="1">'[38]Ф-2 (для АО-энерго)'!$D$52:$G$54,'[38]Ф-2 (для АО-энерго)'!$C$21:$E$42,'[38]Ф-2 (для АО-энерго)'!$A$12:$E$12,'[38]Ф-2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[38]перекрестка!$N$14:$N$25,[38]перекрестка!$N$27:$N$31,[38]перекрестка!$J$27:$K$31,[38]перекрестка!$F$27:$H$31,[38]перекрестка!$F$33:$H$37</definedName>
    <definedName name="P2_SCOPE_SAVE2" hidden="1">#REF!,#REF!,#REF!,#REF!,#REF!,#REF!</definedName>
    <definedName name="P2_SCOPE_SV_PRT" hidden="1">#REF!,#REF!,#REF!,#REF!,#REF!,#REF!,#REF!</definedName>
    <definedName name="P2_SCOPE_TAR_OLD" hidden="1">[40]Свод!$W$8:$W$25,[40]Свод!$W$27:$W$37,[40]Свод!$W$39:$W$51,[40]Свод!$W$53:$W$66,[40]Свод!$W$68:$W$73,[40]Свод!$W$75:$W$89,[40]Свод!$W$91:$W$101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[41]перекрестка!$J$68:$K$72,[41]перекрестка!$J$74:$K$78,[41]перекрестка!$J$80:$K$84,[41]перекрестка!$J$89,[41]перекрестка!$J$90:$K$94,[41]перекрестка!$J$95</definedName>
    <definedName name="P2_T17?L4">'[26]29'!$J$9:$J$16,'[26]29'!$M$9:$M$16,'[26]29'!$P$9:$P$16,'[26]29'!$G$44:$G$51,'[26]29'!$J$44:$J$51,'[26]29'!$M$44:$M$51,'[26]29'!$M$35:$M$42,'[26]29'!$P$35:$P$42,'[26]29'!$P$44:$P$51</definedName>
    <definedName name="P2_T17?unit?РУБ.ГКАЛ">'[26]29'!$I$18:$I$25,'[26]29'!$L$9:$L$16,'[26]29'!$L$18:$L$25,'[26]29'!$O$9:$O$16,'[26]29'!$F$35:$F$42,'[26]29'!$I$35:$I$42,'[26]29'!$L$35:$L$42,'[26]29'!$O$35:$O$51</definedName>
    <definedName name="P2_T17?unit?ТГКАЛ">'[26]29'!$J$9:$J$16,'[26]29'!$M$9:$M$16,'[26]29'!$P$9:$P$16,'[26]29'!$M$35:$M$42,'[26]29'!$P$35:$P$42,'[26]29'!$G$44:$G$51,'[26]29'!$J$44:$J$51,'[26]29'!$M$44:$M$51,'[26]29'!$P$44:$P$51</definedName>
    <definedName name="P2_T17_Protection" hidden="1">'[26]29'!$F$19:$G$19,'[26]29'!$F$21:$G$25,'[26]29'!$F$27:$G$27,'[26]29'!$F$29:$G$33,'[26]29'!$F$36:$G$36,'[26]29'!$F$38:$G$42,'[26]29'!$F$45:$G$45,'[26]29'!$F$47:$G$51</definedName>
    <definedName name="P2_T2.1?Protection">'[43]2007 (Min)'!$G$40:$H$42,'[43]2007 (Min)'!$K$40:$L$42,'[43]2007 (Min)'!$O$40:$P$42,'[43]2007 (Min)'!$G$47:$H$47,'[43]2007 (Min)'!$K$47:$L$47</definedName>
    <definedName name="P2_T2.2?Protection">'[43]2007 (Max)'!$G$17:$H$21,'[43]2007 (Max)'!$K$17:$L$21,'[43]2007 (Max)'!$O$17:$P$21,'[43]2007 (Max)'!$G$25:$H$25,'[43]2007 (Max)'!$K$25:$L$25</definedName>
    <definedName name="P2_T2?Protection">#REF!,#REF!,#REF!,#REF!,#REF!,#REF!,#REF!</definedName>
    <definedName name="P2_T2_DiapProt">#REF!,#REF!,#REF!,#REF!,#REF!,#REF!,#REF!</definedName>
    <definedName name="P2_T21_Protection" hidden="1">'[26]21'!$E$20:$E$22,'[26]21'!$G$20:$K$22,'[26]21'!$M$20:$M$22,'[26]21'!$O$20:$S$22,'[26]21'!$E$26:$E$28,'[26]21'!$G$26:$K$28,'[26]21'!$M$26:$M$28,'[26]21'!$O$26:$S$28</definedName>
    <definedName name="P2_T25_protection" hidden="1">'[26]25'!$L$35:$O$37,'[26]25'!$L$41:$O$42,'[26]25'!$Q$8:$T$21,'[26]25'!$Q$24:$T$28,'[26]25'!$Q$30:$T$33,'[26]25'!$Q$35:$T$37,'[26]25'!$Q$41:$T$42,'[26]25'!$B$35:$B$37</definedName>
    <definedName name="P2_T26_Protection">'[26]26'!$F$34:$I$36,'[26]26'!$K$8:$N$8,'[26]26'!$K$10:$N$11,'[26]26'!$K$13:$N$15,'[26]26'!$K$18:$N$19,'[26]26'!$K$22:$N$24,'[26]26'!$K$26:$N$26,'[26]26'!$K$29:$N$32</definedName>
    <definedName name="P2_T27_Protection">'[26]27'!$F$34:$I$36,'[26]27'!$K$8:$N$8,'[26]27'!$K$10:$N$11,'[26]27'!$K$13:$N$15,'[26]27'!$K$18:$N$19,'[26]27'!$K$22:$N$24,'[26]27'!$K$26:$N$26,'[26]27'!$K$29:$N$32</definedName>
    <definedName name="P2_T28?axis?R?ПЭ" hidden="1">'[26]28'!$D$68:$I$70,'[26]28'!$D$74:$I$76,'[26]28'!$D$80:$I$82,'[26]28'!$D$89:$I$91,'[26]28'!$D$94:$I$96,'[26]28'!$D$100:$I$102,'[26]28'!$D$106:$I$108,'[26]28'!$D$115:$I$117</definedName>
    <definedName name="P2_T28?axis?R?ПЭ?" hidden="1">'[26]28'!$B$68:$B$70,'[26]28'!$B$74:$B$76,'[26]28'!$B$80:$B$82,'[26]28'!$B$89:$B$91,'[26]28'!$B$94:$B$96,'[26]28'!$B$100:$B$102,'[26]28'!$B$106:$B$108,'[26]28'!$B$115:$B$117</definedName>
    <definedName name="P2_T28_Protection" hidden="1">'[26]28'!$B$126:$B$128,'[26]28'!$B$132:$B$134,'[26]28'!$B$141:$B$143,'[26]28'!$B$146:$B$148,'[26]28'!$B$152:$B$154,'[26]28'!$B$158:$B$160,'[26]28'!$B$167:$B$169</definedName>
    <definedName name="P2_T4_Protect" hidden="1">'[41]4'!$Q$22:$T$22,'[41]4'!$Q$24:$T$28,'[41]4'!$V$24:$Y$28,'[41]4'!$V$22:$Y$22,'[41]4'!$V$20:$Y$20,'[41]4'!$V$11:$Y$17,'[41]4'!$AA$11:$AD$17,'[41]4'!$AA$20:$AD$20,'[41]4'!$AA$22:$AD$22</definedName>
    <definedName name="P3_dip" hidden="1">[37]FST5!$G$143:$G$145,[37]FST5!$G$214:$G$217,[37]FST5!$G$219:$G$224,[37]FST5!$G$226,[37]FST5!$G$228,[37]FST5!$G$230,[37]FST5!$G$232,[37]FST5!$G$197:$G$212</definedName>
    <definedName name="P3_SC22" hidden="1">#REF!,#REF!,#REF!,#REF!,#REF!,#REF!</definedName>
    <definedName name="P3_SCOPE_F1_PRT" hidden="1">'[38]Ф-1 (для АО-энерго)'!$E$16:$E$17,'[38]Ф-1 (для АО-энерго)'!$C$4:$D$4,'[38]Ф-1 (для АО-энерго)'!$C$7:$E$10,'[38]Ф-1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[38]перекрестка!$J$33:$K$37,[38]перекрестка!$N$33:$N$37,[38]перекрестка!$F$39:$H$43,[38]перекрестка!$J$39:$K$43,[38]перекрестка!$N$39:$N$43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[41]перекрестка!$J$96:$K$100,[41]перекрестка!$J$102:$K$106,[41]перекрестка!$J$108:$K$112,[41]перекрестка!$J$114:$K$118,[41]перекрестка!$J$120:$K$124</definedName>
    <definedName name="P3_T17_Protection" hidden="1">'[26]29'!$F$53:$G$53,'[26]29'!$F$55:$G$59,'[26]29'!$I$55:$J$59,'[26]29'!$I$53:$J$53,'[26]29'!$I$47:$J$51,'[26]29'!$I$45:$J$45,'[26]29'!$I$38:$J$42,'[26]29'!$I$36:$J$36</definedName>
    <definedName name="P3_T2.2?Protection">'[43]2007 (Max)'!$O$27:$P$31,'[43]2007 (Max)'!$G$34:$H$35,'[43]2007 (Max)'!$K$34:$L$35,'[43]2007 (Max)'!$O$34:$P$35,'[43]2007 (Max)'!$G$38:$H$38</definedName>
    <definedName name="P3_T2?Protection" hidden="1">#REF!,#REF!,#REF!,#REF!,#REF!,#REF!,#REF!</definedName>
    <definedName name="P3_T2_DiapProt" hidden="1">#REF!,#REF!,#REF!,#REF!,#REF!,#REF!,#REF!</definedName>
    <definedName name="P3_T21_Protection" hidden="1">'[26]21'!$E$31:$E$33,'[26]21'!$G$31:$K$33,'[26]21'!$B$14:$B$16,'[26]21'!$B$20:$B$22,'[26]21'!$B$26:$B$28,'[26]21'!$B$31:$B$33,'[26]21'!$M$31:$M$33,P1_T21_Protection</definedName>
    <definedName name="P3_T27_Protection">'[26]27'!$K$34:$N$36,'[26]27'!$P$8:$S$8,'[26]27'!$P$10:$S$11,'[26]27'!$P$13:$S$15,'[26]27'!$P$18:$S$19,'[26]27'!$P$22:$S$24,'[26]27'!$P$26:$S$26,'[26]27'!$P$29:$S$32</definedName>
    <definedName name="P3_T28?axis?R?ПЭ" hidden="1">'[26]28'!$D$120:$I$122,'[26]28'!$D$126:$I$128,'[26]28'!$D$132:$I$134,'[26]28'!$D$141:$I$143,'[26]28'!$D$146:$I$148,'[26]28'!$D$152:$I$154,'[26]28'!$D$158:$I$160</definedName>
    <definedName name="P3_T28?axis?R?ПЭ?" hidden="1">'[26]28'!$B$120:$B$122,'[26]28'!$B$126:$B$128,'[26]28'!$B$132:$B$134,'[26]28'!$B$141:$B$143,'[26]28'!$B$146:$B$148,'[26]28'!$B$152:$B$154,'[26]28'!$B$158:$B$160</definedName>
    <definedName name="P3_T28_Protection" hidden="1">'[26]28'!$B$172:$B$174,'[26]28'!$B$178:$B$180,'[26]28'!$B$184:$B$186,'[26]28'!$B$193:$B$195,'[26]28'!$B$198:$B$200,'[26]28'!$B$204:$B$206,'[26]28'!$B$210:$B$212</definedName>
    <definedName name="P4_dip" hidden="1">[37]FST5!$G$70:$G$75,[37]FST5!$G$77:$G$78,[37]FST5!$G$80:$G$83,[37]FST5!$G$85,[37]FST5!$G$87:$G$91,[37]FST5!$G$93,[37]FST5!$G$95:$G$97,[37]FST5!$G$52:$G$68</definedName>
    <definedName name="P4_SCOPE_F1_PRT" hidden="1">'[38]Ф-1 (для АО-энерго)'!$C$13:$E$13,'[38]Ф-1 (для АО-энерго)'!$A$14:$E$14,'[38]Ф-1 (для АО-энерго)'!$C$23:$C$50,'[38]Ф-1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[38]перекрестка!$F$45:$H$49,[38]перекрестка!$J$45:$K$49,[38]перекрестка!$N$45:$N$49,[38]перекрестка!$F$53:$G$64,[38]перекрестка!$H$54:$H$58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[41]перекрестка!$J$127,[41]перекрестка!$J$128:$K$132,[41]перекрестка!$J$133,[41]перекрестка!$J$134:$K$138,[41]перекрестка!$N$11:$N$22,[41]перекрестка!$N$24:$N$28</definedName>
    <definedName name="P4_T17_Protection" hidden="1">'[26]29'!$I$29:$J$33,'[26]29'!$I$27:$J$27,'[26]29'!$I$21:$J$25,'[26]29'!$I$19:$J$19,'[26]29'!$I$12:$J$16,'[26]29'!$I$10:$J$10,'[26]29'!$L$10:$M$10,'[26]29'!$L$12:$M$16</definedName>
    <definedName name="P4_T2.1?Protection">'[43]2007 (Min)'!$G$14:$H$15,'[43]2007 (Min)'!$K$14:$L$15,'[43]2007 (Min)'!$O$14:$P$15,'[43]2007 (Min)'!$G$17:$H$21,'[43]2007 (Min)'!$K$17:$L$21</definedName>
    <definedName name="P4_T2.2?Protection">'[43]2007 (Max)'!$K$40:$L$42,'[43]2007 (Max)'!$O$40:$P$42,'[43]2007 (Max)'!$G$47:$H$47,'[43]2007 (Max)'!$K$47:$L$47,'[43]2007 (Max)'!$O$47:$P$47</definedName>
    <definedName name="P4_T2?Protection" hidden="1">#REF!,#REF!,#REF!,#REF!,#REF!,#REF!,#REF!,#REF!</definedName>
    <definedName name="P4_T2_DiapProt" hidden="1">#REF!,#REF!,#REF!,#REF!,#REF!,#REF!,#REF!,#REF!</definedName>
    <definedName name="P4_T28?axis?R?ПЭ" hidden="1">'[26]28'!$D$167:$I$169,'[26]28'!$D$172:$I$174,'[26]28'!$D$178:$I$180,'[26]28'!$D$184:$I$186,'[26]28'!$D$193:$I$195,'[26]28'!$D$198:$I$200,'[26]28'!$D$204:$I$206</definedName>
    <definedName name="P4_T28?axis?R?ПЭ?" hidden="1">'[26]28'!$B$167:$B$169,'[26]28'!$B$172:$B$174,'[26]28'!$B$178:$B$180,'[26]28'!$B$184:$B$186,'[26]28'!$B$193:$B$195,'[26]28'!$B$198:$B$200,'[26]28'!$B$204:$B$206</definedName>
    <definedName name="P4_T28_Protection" hidden="1">'[26]28'!$B$219:$B$221,'[26]28'!$B$224:$B$226,'[26]28'!$B$230:$B$232,'[26]28'!$B$236:$B$238,'[26]28'!$B$245:$B$247,'[26]28'!$B$250:$B$252,'[26]28'!$B$256:$B$258</definedName>
    <definedName name="P5_SCOPE_FULL_LOAD" hidden="1">#REF!,#REF!,#REF!,#REF!,#REF!,#REF!</definedName>
    <definedName name="P5_SCOPE_IND" hidden="1">'[45]2008 -2010'!$H$51:$I$52,'[45]2008 -2010'!$R$51:$S$52,'[45]2008 -2010'!$AB$51:$AC$52,'[45]2008 -2010'!$I$58,'[45]2008 -2010'!$S$58,'[45]2008 -2010'!$AC$58</definedName>
    <definedName name="P5_SCOPE_IND2" hidden="1">'[45]2008 -2010'!$H$51:$I$52,'[45]2008 -2010'!$R$51:$S$52,'[45]2008 -2010'!$AB$51:$AC$52,'[45]2008 -2010'!$H$58:$I$58,'[45]2008 -2010'!$R$58:$S$58</definedName>
    <definedName name="P5_SCOPE_NOTIND" hidden="1">#REF!,#REF!,#REF!,#REF!,#REF!,#REF!,#REF!</definedName>
    <definedName name="P5_SCOPE_NotInd2" hidden="1">#REF!,#REF!,#REF!,#REF!,#REF!,#REF!,#REF!</definedName>
    <definedName name="P5_SCOPE_PER_PRT" hidden="1">[38]перекрестка!$H$60:$H$64,[38]перекрестка!$J$53:$J$64,[38]перекрестка!$K$54:$K$58,[38]перекрестка!$K$60:$K$64,[38]перекрестка!$N$53:$N$64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[41]перекрестка!$N$30:$N$34,[41]перекрестка!$N$36:$N$40,[41]перекрестка!$N$42:$N$46,[41]перекрестка!$N$49:$N$60,[41]перекрестка!$N$62:$N$66</definedName>
    <definedName name="P5_T17_Protection" hidden="1">'[26]29'!$L$19:$M$19,'[26]29'!$L$21:$M$27,'[26]29'!$L$29:$M$33,'[26]29'!$L$36:$M$36,'[26]29'!$L$38:$M$42,'[26]29'!$L$45:$M$45,'[26]29'!$O$10:$P$10,'[26]29'!$O$12:$P$16</definedName>
    <definedName name="P5_T2.1?Protection">'[43]2007 (Min)'!$G$25:$H$25,'[43]2007 (Min)'!$K$25:$L$25,'[43]2007 (Min)'!$O$25:$P$25,'[43]2007 (Min)'!$G$27:$H$31,'[43]2007 (Min)'!$K$27:$L$31</definedName>
    <definedName name="P5_T28?axis?R?ПЭ" hidden="1">'[26]28'!$D$210:$I$212,'[26]28'!$D$219:$I$221,'[26]28'!$D$224:$I$226,'[26]28'!$D$230:$I$232,'[26]28'!$D$236:$I$238,'[26]28'!$D$245:$I$247,'[26]28'!$D$250:$I$252</definedName>
    <definedName name="P5_T28?axis?R?ПЭ?" hidden="1">'[26]28'!$B$210:$B$212,'[26]28'!$B$219:$B$221,'[26]28'!$B$224:$B$226,'[26]28'!$B$230:$B$232,'[26]28'!$B$236:$B$238,'[26]28'!$B$245:$B$247,'[26]28'!$B$250:$B$252</definedName>
    <definedName name="P5_T28_Protection" hidden="1">'[26]28'!$B$262:$B$264,'[26]28'!$B$271:$B$273,'[26]28'!$B$276:$B$278,'[26]28'!$B$282:$B$284,'[26]28'!$B$288:$B$291,'[26]28'!$B$11:$B$13,'[26]28'!$B$16:$B$18,'[26]28'!$B$22:$B$24</definedName>
    <definedName name="P6_SCOPE_FULL_LOAD" hidden="1">#REF!,#REF!,#REF!,#REF!,#REF!,#REF!</definedName>
    <definedName name="P6_SCOPE_NOTIND" hidden="1">#REF!,#REF!,#REF!,#REF!,#REF!,#REF!,#REF!</definedName>
    <definedName name="P6_SCOPE_NotInd2" hidden="1">#REF!,#REF!,#REF!,#REF!,#REF!,#REF!,#REF!</definedName>
    <definedName name="P6_SCOPE_PER_PRT" hidden="1">[38]перекрестка!$F$66:$H$70,[38]перекрестка!$J$66:$K$70,[38]перекрестка!$N$66:$N$70,[38]перекрестка!$F$72:$H$76,[38]перекрестка!$J$72:$K$76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 hidden="1">[41]перекрестка!$N$68:$N$72,[41]перекрестка!$N$74:$N$78,[41]перекрестка!$N$80:$N$84,[41]перекрестка!$N$89:$N$100,[41]перекрестка!$N$102:$N$106</definedName>
    <definedName name="P6_T17_Protection" hidden="1">'[26]29'!$O$19:$P$19,'[26]29'!$O$21:$P$25,'[26]29'!$O$27:$P$27,'[26]29'!$O$29:$P$33,'[26]29'!$O$36:$P$36,'[26]29'!$O$38:$P$42,'[26]29'!$O$45:$P$45,P1_T17_Protection</definedName>
    <definedName name="P6_T2.1?Protection">P1_T2.1?Protection</definedName>
    <definedName name="P6_T28?axis?R?ПЭ" hidden="1">'[26]28'!$D$256:$I$258,'[26]28'!$D$262:$I$264,'[26]28'!$D$271:$I$273,'[26]28'!$D$276:$I$278,'[26]28'!$D$282:$I$284,'[26]28'!$D$288:$I$291,'[26]28'!$D$11:$I$13,P1_T28?axis?R?ПЭ</definedName>
    <definedName name="P6_T28?axis?R?ПЭ?" hidden="1">'[26]28'!$B$256:$B$258,'[26]28'!$B$262:$B$264,'[26]28'!$B$271:$B$273,'[26]28'!$B$276:$B$278,'[26]28'!$B$282:$B$284,'[26]28'!$B$288:$B$291,'[26]28'!$B$11:$B$13,P1_T28?axis?R?ПЭ?</definedName>
    <definedName name="P6_T28_Protection" hidden="1">'[26]28'!$B$28:$B$30,'[26]28'!$B$37:$B$39,'[26]28'!$B$42:$B$44,'[26]28'!$B$48:$B$50,'[26]28'!$B$54:$B$56,'[26]28'!$B$63:$B$65,'[26]28'!$G$210:$H$212,'[26]28'!$D$11:$E$13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 hidden="1">[38]перекрестка!$N$72:$N$76,[38]перекрестка!$F$78:$H$82,[38]перекрестка!$J$78:$K$82,[38]перекрестка!$N$78:$N$82,[38]перекрестка!$F$84:$H$88</definedName>
    <definedName name="P7_T1?Data" hidden="1">#REF!,#REF!,#REF!,#REF!,#REF!,#REF!,#REF!</definedName>
    <definedName name="P7_T1?unit?ТРУБ" hidden="1">#REF!,#REF!,#REF!,#REF!,#REF!,#REF!,#REF!</definedName>
    <definedName name="P7_T1_Protect" hidden="1">[41]перекрестка!$N$108:$N$112,[41]перекрестка!$N$114:$N$118,[41]перекрестка!$N$120:$N$124,[41]перекрестка!$N$127:$N$138,[41]перекрестка!$N$140:$N$144</definedName>
    <definedName name="P7_T28_Protection" hidden="1">'[26]28'!$G$11:$H$13,'[26]28'!$D$16:$E$18,'[26]28'!$G$16:$H$18,'[26]28'!$D$22:$E$24,'[26]28'!$G$22:$H$24,'[26]28'!$D$28:$E$30,'[26]28'!$G$28:$H$30,'[26]28'!$D$37:$E$39</definedName>
    <definedName name="P8_SCOPE_FULL_LOAD" hidden="1">#REF!,#REF!,#REF!,#REF!,#REF!,#REF!</definedName>
    <definedName name="P8_SCOPE_NOTIND" hidden="1">#REF!,#REF!,#REF!,#REF!,#REF!,#REF!</definedName>
    <definedName name="P8_SCOPE_PER_PRT" hidden="1">[38]перекрестка!$J$84:$K$88,[38]перекрестка!$N$84:$N$88,[38]перекрестка!$F$14:$G$25,P1_SCOPE_PER_PRT,P2_SCOPE_PER_PRT,P3_SCOPE_PER_PRT,P4_SCOPE_PER_PRT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[41]перекрестка!$N$146:$N$150,[41]перекрестка!$N$152:$N$156,[41]перекрестка!$N$158:$N$162,[41]перекрестка!$F$11:$G$11,[41]перекрестка!$F$12:$H$16</definedName>
    <definedName name="P8_T28_Protection" hidden="1">'[26]28'!$G$37:$H$39,'[26]28'!$D$42:$E$44,'[26]28'!$G$42:$H$44,'[26]28'!$D$48:$E$50,'[26]28'!$G$48:$H$50,'[26]28'!$D$54:$E$56,'[26]28'!$G$54:$H$56,'[26]28'!$D$89:$E$91</definedName>
    <definedName name="P9_SCOPE_FULL_LOAD" hidden="1">#REF!,#REF!,#REF!,#REF!,#REF!,#REF!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[41]перекрестка!$F$17:$G$17,[41]перекрестка!$F$18:$H$22,[41]перекрестка!$F$24:$H$28,[41]перекрестка!$F$30:$H$34,[41]перекрестка!$F$36:$H$40</definedName>
    <definedName name="P9_T28_Protection" hidden="1">'[26]28'!$G$89:$H$91,'[26]28'!$G$94:$H$96,'[26]28'!$D$94:$E$96,'[26]28'!$D$100:$E$102,'[26]28'!$G$100:$H$102,'[26]28'!$D$106:$E$108,'[26]28'!$G$106:$H$108,'[26]28'!$D$167:$E$169</definedName>
    <definedName name="PACK">#REF!</definedName>
    <definedName name="PAGE1">#REF!</definedName>
    <definedName name="PBC">#REF!</definedName>
    <definedName name="PER_ET">#REF!</definedName>
    <definedName name="Period_3">#REF!</definedName>
    <definedName name="period_column">#REF!</definedName>
    <definedName name="period_index_column">#REF!</definedName>
    <definedName name="period_list">[31]TEHSHEET!$N$2:$N$7</definedName>
    <definedName name="Period_Range_1">'[46]P2.1 усл. единицы'!$I$1:$AJ$1</definedName>
    <definedName name="Period_Range_2">#REF!</definedName>
    <definedName name="Period_Range_3">#REF!</definedName>
    <definedName name="Period_Range_4">#REF!</definedName>
    <definedName name="Period_Range_7">#REF!</definedName>
    <definedName name="Personal">'[47]6 Списки'!$A$2:$A$20</definedName>
    <definedName name="pIns_1">#REF!</definedName>
    <definedName name="pIns_2">#REF!</definedName>
    <definedName name="pIns_3">#REF!</definedName>
    <definedName name="pIns_4">'[46]Расчет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'[16]5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'[16]НВВ(1 полуг.)'!#REF!</definedName>
    <definedName name="pIns_List13_6_2">'[16]НВВ(1 полуг.)'!#REF!</definedName>
    <definedName name="pIns_List13_6_3">'[16]НВВ(1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[0]!poiuyfrts</definedName>
    <definedName name="polta">#REF!</definedName>
    <definedName name="popiiiiiiiiiiiiiiiiiii" hidden="1">{#N/A,#N/A,TRUE,"Лист1";#N/A,#N/A,TRUE,"Лист2";#N/A,#N/A,TRUE,"Лист3"}</definedName>
    <definedName name="popiopoiioj">[0]!popiopoiioj</definedName>
    <definedName name="popipuiouiguyg">[0]!popipuiouiguyg</definedName>
    <definedName name="PostEE">[14]Параметры!$B$7</definedName>
    <definedName name="PostEEList">[14]Лист!$A$60</definedName>
    <definedName name="PostTE">[14]Лист!$B$281</definedName>
    <definedName name="PostTEList">[14]Лист!$A$280</definedName>
    <definedName name="pp">[0]!pp</definedName>
    <definedName name="pparffff">{0;0;0;0;1;#N/A;0.75;0.75;0.58;0.92;2;FALSE;FALSE;FALSE;FALSE;FALSE;#N/A;1;100;#N/A;#N/A;"";"&amp;L&amp;""Arial,Italic""&amp;8&amp;F Page &amp;P of &amp;N &amp;D &amp;T "}</definedName>
    <definedName name="ppp">[0]!ppp</definedName>
    <definedName name="pppp">[0]!pppp</definedName>
    <definedName name="ppppp">[0]!ppppp</definedName>
    <definedName name="ppppppp">[0]!ppppppp</definedName>
    <definedName name="PR_ET">[15]TEHSHEET!#REF!</definedName>
    <definedName name="PR_OBJ_ET">[15]TEHSHEET!#REF!</definedName>
    <definedName name="PR_OPT">#REF!</definedName>
    <definedName name="PR_ROZN">#REF!</definedName>
    <definedName name="prd">[48]Титульный!$E$13</definedName>
    <definedName name="prd2_1">[48]Титульный!$E$31</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chPotrEE">[14]Параметры!$B$11</definedName>
    <definedName name="ProchPotrEEList">[14]Лист!$A$180</definedName>
    <definedName name="ProchPotrTE">[14]Лист!$B$331</definedName>
    <definedName name="ProchPotrTEList">[14]Лист!$A$330</definedName>
    <definedName name="PROD">#REF!</definedName>
    <definedName name="Proj_costs">#REF!</definedName>
    <definedName name="projecftions">{0;0;0;0;1;#N/A;0.75;0.75;0.58;0.92;2;FALSE;FALSE;FALSE;FALSE;FALSE;#N/A;1;100;#N/A;#N/A;"";"&amp;L&amp;""Arial,Italic""&amp;8&amp;F Page &amp;P of &amp;N &amp;D &amp;T "}</definedName>
    <definedName name="Project">[49]Списки!$B$2:$B$21</definedName>
    <definedName name="projections">#REF!</definedName>
    <definedName name="PROT">#REF!,#REF!,#REF!,#REF!,#REF!,#REF!</definedName>
    <definedName name="PROT_22">P3_PROT_22,P4_PROT_22,P5_PROT_22</definedName>
    <definedName name="protect">#REF!,#REF!,#REF!,#REF!</definedName>
    <definedName name="Q">[0]!Q</definedName>
    <definedName name="qq">[18]!qq</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[0]!qqqq</definedName>
    <definedName name="qw">[0]!qw</definedName>
    <definedName name="qwccvcvc">[1]!qwccvcvc</definedName>
    <definedName name="qwe">#REF!</definedName>
    <definedName name="r_printfunction">#REF!</definedName>
    <definedName name="R_r">#REF!</definedName>
    <definedName name="rab_1_165">#REF!</definedName>
    <definedName name="rab_2_165">#REF!</definedName>
    <definedName name="rab_index_column">#REF!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[0]!rdcfgffffffffffffff</definedName>
    <definedName name="rdffffffffffff">[0]!rdffffffffffff</definedName>
    <definedName name="re">[0]!re</definedName>
    <definedName name="Real_OptClick">[1]!Real_OptClick</definedName>
    <definedName name="REAL_RATE">#REF!</definedName>
    <definedName name="reddddddddddddddddd">[0]!reddddddddddddddddd</definedName>
    <definedName name="reeeee">{0;0;0;0;1;#N/A;0.354330708661417;0.354330708661417;0.590551181102362;0.590551181102362;2;TRUE;FALSE;FALSE;FALSE;FALSE;#N/A;1;#N/A;1;1;"";""}</definedName>
    <definedName name="reeeeeeeeeeeeeeeeeee">[0]!reeeeeeeeeeeeeeeeeee</definedName>
    <definedName name="REESTR_FILTERED">#REF!</definedName>
    <definedName name="ReestrOrg">[50]Reestr_org!$A$1:$A$4</definedName>
    <definedName name="REG">[51]TEHSHEET!$B$2:$B$85</definedName>
    <definedName name="REG_ET">#REF!</definedName>
    <definedName name="REG_PROT">#REF!,#REF!,#REF!,#REF!,#REF!,#REF!,#REF!</definedName>
    <definedName name="REGcom">#REF!</definedName>
    <definedName name="REGION">[52]TEHSHEET!$B$2:$B$86</definedName>
    <definedName name="region_name">[29]Титульный!$F$8</definedName>
    <definedName name="REGIONS">[38]TEHSHEET!$C$6:$C$89</definedName>
    <definedName name="REGNUM">#REF!</definedName>
    <definedName name="REGUL">#REF!</definedName>
    <definedName name="rererrrrrrrrrrrrrrrr">[0]!rererrrrrrrrrrrrrrrr</definedName>
    <definedName name="rerrrr">[0]!rerrrr</definedName>
    <definedName name="rerttryu" hidden="1">{#N/A,#N/A,TRUE,"Лист1";#N/A,#N/A,TRUE,"Лист2";#N/A,#N/A,TRUE,"Лист3"}</definedName>
    <definedName name="retruiyi">[0]!retruiyi</definedName>
    <definedName name="retytttttttttttttttttt">[0]!retytttttttttttttttttt</definedName>
    <definedName name="Revolver_Interest">#REF!</definedName>
    <definedName name="RevSens">#REF!</definedName>
    <definedName name="rgk">[53]FST5!$G$214:$G$217,[53]FST5!$G$219:$G$224,[53]FST5!$G$226,[53]FST5!$G$228,[53]FST5!$G$230,[53]FST5!$G$232,[53]FST5!$G$197:$G$212</definedName>
    <definedName name="rhfgfh">[0]!rhfgfh</definedName>
    <definedName name="rj">[4]!rj</definedName>
    <definedName name="ROZN_09">'[19]2009'!#REF!</definedName>
    <definedName name="rpptwyw">{0;0;0;0;1;#N/A;0.75;0.75;0.58;0.63;2;FALSE;FALSE;FALSE;FALSE;FALSE;#N/A;1;98;#N/A;#N/A;"&amp;L&amp;7 LON-IBD1\DATA:GLOBAL\INDUSTRY\EMPLOYEE\HUBER\BROADWAY\&amp;F -- &amp;D, &amp;T -- Page &amp;P of &amp;N
&amp;10";"&amp;L&amp;""Arial,Italic""&amp;8&amp;F Page &amp;P of &amp;N &amp;D &amp;T "}</definedName>
    <definedName name="rr">[0]!rr</definedName>
    <definedName name="ŕŕ">[0]!ŕŕ</definedName>
    <definedName name="RRE">#REF!</definedName>
    <definedName name="rrr">[54]Справочники!$B$23:$B$26</definedName>
    <definedName name="rrtdrdrdsf" hidden="1">{#N/A,#N/A,TRUE,"Лист1";#N/A,#N/A,TRUE,"Лист2";#N/A,#N/A,TRUE,"Лист3"}</definedName>
    <definedName name="rrtget6">[0]!rrtget6</definedName>
    <definedName name="rsk">[30]Справочники!$D$1:$D$62</definedName>
    <definedName name="rsk_list">[45]Info!$C$4:$C$25</definedName>
    <definedName name="rt">[0]!rt</definedName>
    <definedName name="rtrt">#N/A</definedName>
    <definedName name="rtrtrtr">[0]!rtrtrtr</definedName>
    <definedName name="rtttttttt">[0]!rtttttttt</definedName>
    <definedName name="rty">[4]!rty</definedName>
    <definedName name="rtyuiuy">[0]!rtyuiuy</definedName>
    <definedName name="RYUKU">[0]!RYUKU</definedName>
    <definedName name="s">[4]!s</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[4]!s4r6</definedName>
    <definedName name="S5_">#REF!</definedName>
    <definedName name="S6_">#REF!</definedName>
    <definedName name="S7_">#REF!</definedName>
    <definedName name="S8_">#REF!</definedName>
    <definedName name="S9_">#REF!</definedName>
    <definedName name="sadfsd">[55]t_настройки!$I$88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{0.1;0;0.382758620689655;0;0;0;0.258620689655172;0;0.258620689655172}</definedName>
    <definedName name="SB_NET_COPY">#REF!</definedName>
    <definedName name="SBC">#REF!</definedName>
    <definedName name="SBCOUNT">#REF!</definedName>
    <definedName name="SBT_ET">#REF!</definedName>
    <definedName name="SBT_PROT">#REF!,#REF!,#REF!,#REF!,P1_SBT_PROT</definedName>
    <definedName name="SBTcom">#REF!</definedName>
    <definedName name="sbyt">[53]FST5!$G$70:$G$75,[53]FST5!$G$77:$G$78,[53]FST5!$G$80:$G$83,[53]FST5!$G$85,[53]FST5!$G$87:$G$91,[53]FST5!$G$93,[53]FST5!$G$95:$G$97,[53]FST5!$G$52:$G$68</definedName>
    <definedName name="SCENARIOS">[38]TEHSHEET!$K$6:$K$7</definedName>
    <definedName name="sch">#REF!</definedName>
    <definedName name="SCOPE">#REF!</definedName>
    <definedName name="SCOPE_16_LD">#REF!</definedName>
    <definedName name="SCOPE_16_PRT">P1_SCOPE_16_PRT,P2_SCOPE_16_PRT</definedName>
    <definedName name="SCOPE_17.1_LD">#REF!</definedName>
    <definedName name="SCOPE_17.1_PRT">'[56]17.1'!$D$14:$F$17,'[56]17.1'!$D$19:$F$22,'[56]17.1'!$I$9:$I$12,'[56]17.1'!$I$14:$I$17,'[56]17.1'!$I$19:$I$22,'[56]17.1'!$D$9:$F$12</definedName>
    <definedName name="SCOPE_17_LD">#REF!</definedName>
    <definedName name="SCOPE_17_PRT">#N/A</definedName>
    <definedName name="SCOPE_2">#REF!</definedName>
    <definedName name="SCOPE_2.1_LD">#REF!</definedName>
    <definedName name="SCOPE_2.1_PRT">#REF!</definedName>
    <definedName name="SCOPE_2.2_LD">#REF!</definedName>
    <definedName name="SCOPE_2.2_PRT">#REF!</definedName>
    <definedName name="SCOPE_2_1">#REF!</definedName>
    <definedName name="SCOPE_2_DR1">#REF!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4_LD">'[56]24'!$E$8:$J$47,'[56]24'!$E$49:$J$66</definedName>
    <definedName name="SCOPE_24_PRT">'[56]24'!$E$41:$I$41,'[56]24'!$E$34:$I$34,'[56]24'!$E$36:$I$36,'[56]24'!$E$43:$I$43</definedName>
    <definedName name="SCOPE_25_LD">#REF!</definedName>
    <definedName name="SCOPE_25_PRT">'[56]25'!$E$20:$I$20,'[56]25'!$E$34:$I$34,'[56]25'!$E$41:$I$41,'[56]25'!$E$8:$I$10</definedName>
    <definedName name="SCOPE_3_DR1">#REF!</definedName>
    <definedName name="SCOPE_3_DR1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3_LD">#REF!</definedName>
    <definedName name="SCOPE_3_PRT">#REF!</definedName>
    <definedName name="SCOPE_4_LD">#REF!</definedName>
    <definedName name="SCOPE_4_PRT">#N/A</definedName>
    <definedName name="SCOPE_5_LD">#REF!</definedName>
    <definedName name="SCOPE_5_PRT">#N/A</definedName>
    <definedName name="SCOPE_APR">#REF!</definedName>
    <definedName name="SCOPE_AUG">#REF!</definedName>
    <definedName name="SCOPE_BAL_EN">#REF!</definedName>
    <definedName name="SCOPE_BAL_PW">[57]мощность!$D$18:$P$21,[57]мощность!$S$18:$AE$21,[57]мощность!$AH$18:$AT$21,[57]мощность!$AW$18:$BI$21,[57]мощность!$BL$18:$BX$21,[57]мощность!$CA$18:$CM$21,[57]мощность!$CP$18:$DB$21,[57]мощность!$DE$18:$DQ$21,[57]мощность!$DT$18:$EF$21,[57]мощность!$EI$18:$EU$21,[57]мощность!$EX$18:$FJ$21,[57]мощность!$FM$18:$FY$21,[57]мощность!$GD$18:$GP$21</definedName>
    <definedName name="SCOPE_CL">[58]Справочники!$F$11:$F$11</definedName>
    <definedName name="SCOPE_CORR">#REF!,#REF!,#REF!,#REF!,#REF!,P1_SCOPE_CORR,P2_SCOPE_CORR</definedName>
    <definedName name="SCOPE_CPR">#REF!</definedName>
    <definedName name="SCOPE_DATA_CNG">#REF!,#REF!,#REF!</definedName>
    <definedName name="SCOPE_DEC">#REF!</definedName>
    <definedName name="SCOPE_DOP">#N/A</definedName>
    <definedName name="SCOPE_DOP2">#REF!,#REF!,#REF!,#REF!,#REF!,#REF!</definedName>
    <definedName name="SCOPE_DOP3">#REF!,#REF!,#REF!,#REF!,#REF!,#REF!</definedName>
    <definedName name="SCOPE_ESOLD">#REF!</definedName>
    <definedName name="SCOPE_ETALON">#REF!</definedName>
    <definedName name="SCOPE_ETALON2">#REF!</definedName>
    <definedName name="SCOPE_F1_PRT">#N/A</definedName>
    <definedName name="SCOPE_F2_LD1">#REF!</definedName>
    <definedName name="SCOPE_F2_LD2">#REF!</definedName>
    <definedName name="SCOPE_F2_PRT">#N/A</definedName>
    <definedName name="SCOPE_FEB">#REF!</definedName>
    <definedName name="SCOPE_FL">[58]Справочники!$H$11:$H$14</definedName>
    <definedName name="SCOPE_FLOAD">#REF!,P1_SCOPE_FLOAD</definedName>
    <definedName name="SCOPE_FORM46_EE1">#REF!</definedName>
    <definedName name="SCOPE_FORM46_EE1_ZAG_KOD">[15]Заголовок!#REF!</definedName>
    <definedName name="SCOPE_FRML">#REF!,#REF!,P1_SCOPE_FRML</definedName>
    <definedName name="SCOPE_FST7">#REF!,#REF!,#REF!,#REF!,P1_SCOPE_FST7</definedName>
    <definedName name="SCOPE_FUEL_ET">#REF!</definedName>
    <definedName name="SCOPE_FULL_LOAD">P16_SCOPE_FULL_LOAD,P17_SCOPE_FULL_LOAD</definedName>
    <definedName name="SCOPE_IND">#REF!,#REF!,P1_SCOPE_IND,P2_SCOPE_IND,P3_SCOPE_IND,P4_SCOPE_IND</definedName>
    <definedName name="SCOPE_IND2">#REF!,#REF!,#REF!,P1_SCOPE_IND2,P2_SCOPE_IND2,P3_SCOPE_IND2,P4_SCOPE_IND2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'[59]Стоимость ЭЭ'!$G$111:$AN$113,'[59]Стоимость ЭЭ'!$G$93:$AN$95,'[59]Стоимость ЭЭ'!$G$51:$AN$53</definedName>
    <definedName name="SCOPE_MAR">#REF!</definedName>
    <definedName name="SCOPE_MAY">#REF!</definedName>
    <definedName name="SCOPE_MO">[60]Справочники!$K$6:$K$742,[60]Справочники!#REF!</definedName>
    <definedName name="SCOPE_MUPS">[60]Свод!#REF!,[60]Свод!#REF!</definedName>
    <definedName name="SCOPE_MUPS_NAMES">[60]Свод!#REF!,[60]Свод!#REF!</definedName>
    <definedName name="SCOPE_NALOG">[61]Справочники!$R$3:$R$4</definedName>
    <definedName name="SCOPE_NET_DATE">#N/A</definedName>
    <definedName name="SCOPE_NET_NVV">#N/A</definedName>
    <definedName name="SCOPE_NOTIND">P1_SCOPE_NOTIND,P2_SCOPE_NOTIND,P3_SCOPE_NOTIND,P4_SCOPE_NOTIND,P5_SCOPE_NOTIND,P6_SCOPE_NOTIND,P7_SCOPE_NOTIND,P8_SCOPE_NOTIND</definedName>
    <definedName name="SCOPE_NotInd2">P4_SCOPE_NotInd2,P5_SCOPE_NotInd2,P6_SCOPE_NotInd2,P7_SCOPE_NotInd2</definedName>
    <definedName name="SCOPE_NotInd3">#REF!,#REF!,#REF!,P1_SCOPE_NotInd3,P2_SCOPE_NotInd3</definedName>
    <definedName name="SCOPE_NOV">#REF!</definedName>
    <definedName name="SCOPE_OCT">#REF!</definedName>
    <definedName name="SCOPE_ORE">#REF!</definedName>
    <definedName name="SCOPE_OUTD">[53]FST5!$G$23:$G$30,[53]FST5!$G$32:$G$35,[53]FST5!$G$37,[53]FST5!$G$39:$G$45,[53]FST5!$G$47,[53]FST5!$G$49,[53]FST5!$G$5:$G$21</definedName>
    <definedName name="SCOPE_PER_LD">#REF!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EGIONS">#REF!</definedName>
    <definedName name="SCOPE_REGLD">#REF!</definedName>
    <definedName name="SCOPE_REGS">#N/A</definedName>
    <definedName name="SCOPE_RG">#REF!</definedName>
    <definedName name="SCOPE_SAVE2">#REF!,#REF!,#REF!,#REF!,#REF!,P1_SCOPE_SAVE2,P2_SCOPE_SAVE2</definedName>
    <definedName name="SCOPE_SBTLD">#REF!</definedName>
    <definedName name="SCOPE_SEP">#REF!</definedName>
    <definedName name="SCOPE_SETLD">#REF!</definedName>
    <definedName name="SCOPE_SPR_ET">#REF!</definedName>
    <definedName name="SCOPE_SPR_PRT">[56]Справочники!$D$21:$J$22,[56]Справочники!$E$13:$I$14,[56]Справочники!$F$27:$H$28</definedName>
    <definedName name="SCOPE_SS">#REF!,#REF!,#REF!,#REF!,#REF!,#REF!</definedName>
    <definedName name="SCOPE_SS2">#REF!</definedName>
    <definedName name="SCOPE_SV_LD1">#REF!,#REF!,#REF!,#REF!,#REF!,P1_SCOPE_SV_LD1</definedName>
    <definedName name="SCOPE_SV_LD2">#REF!</definedName>
    <definedName name="SCOPE_SV_PRT">P1_SCOPE_SV_PRT,P2_SCOPE_SV_PRT,P3_SCOPE_SV_PRT</definedName>
    <definedName name="SCOPE_SVOD">[62]Свод!$K$34,[62]Свод!$D$4:$K$31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[53]FST5!$L$12:$L$23,[53]FST5!$L$5:$L$8</definedName>
    <definedName name="SCOPE_YEAR">#REF!</definedName>
    <definedName name="SCOPE10">#REF!</definedName>
    <definedName name="SCOPE11">#REF!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d">[1]!sd</definedName>
    <definedName name="sdcewcsdcfs">[1]!sdcewcsdcfs</definedName>
    <definedName name="sddfjgh">[4]!sddfjgh</definedName>
    <definedName name="sdf">#REF!</definedName>
    <definedName name="sdfdgfg">[0]!sdfdgfg</definedName>
    <definedName name="sdfdgfjhjk">[0]!sdfdgfjhjk</definedName>
    <definedName name="sdfdgghfj">[0]!sdfdgghfj</definedName>
    <definedName name="sdfgdfgj">[0]!sdfgdfgj</definedName>
    <definedName name="sdgseg">[0]!sdgseg</definedName>
    <definedName name="SDGTSD">[0]!SDGTSD</definedName>
    <definedName name="sdk">[4]!sdk</definedName>
    <definedName name="sds">#N/A</definedName>
    <definedName name="sdsdfsf">[0]!sdsdfsf</definedName>
    <definedName name="SelectedRegion">#REF!</definedName>
    <definedName name="SelectedRegionColor">#REF!</definedName>
    <definedName name="SEP">#REF!</definedName>
    <definedName name="SET">#REF!</definedName>
    <definedName name="SET_ET">#REF!</definedName>
    <definedName name="SET_PROT">#REF!,#REF!,#REF!,#REF!,#REF!,P1_SET_PROT</definedName>
    <definedName name="SET_PRT">#REF!,#REF!,#REF!,#REF!,P1_SET_PRT</definedName>
    <definedName name="SETcom">#REF!</definedName>
    <definedName name="seuj">[4]!seuj</definedName>
    <definedName name="sfdfdghfj">[0]!sfdfdghfj</definedName>
    <definedName name="sfdfghfghj">[0]!sfdfghfghj</definedName>
    <definedName name="sfdgfdghj">[0]!sfdgfdghj</definedName>
    <definedName name="Shares">#REF!</definedName>
    <definedName name="Shares_Issued_Debt">#REF!</definedName>
    <definedName name="Shares_Issued_Option">#REF!</definedName>
    <definedName name="Shares_Issued_Preferred">#REF!</definedName>
    <definedName name="Sheet2?prefix?">"H"</definedName>
    <definedName name="shshi">[1]!shshi</definedName>
    <definedName name="shshish">[1]!shshish</definedName>
    <definedName name="si">[4]!si</definedName>
    <definedName name="SiCa_цена">#REF!</definedName>
    <definedName name="Simple">{0.1;0;0.382758620689655;0;0;0;0.258620689655172;0;0.258620689655172}</definedName>
    <definedName name="size">#REF!</definedName>
    <definedName name="SKQnt">[14]Параметры!$B$4</definedName>
    <definedName name="sks5rk">[4]!sks5rk</definedName>
    <definedName name="SLTax">#REF!</definedName>
    <definedName name="smet" hidden="1">{#N/A,#N/A,FALSE,"Себестоимсть-97"}</definedName>
    <definedName name="SmetaList">[63]Лист!#REF!</definedName>
    <definedName name="SoprMat_List10">#REF!</definedName>
    <definedName name="SoprMat_List21_1">#REF!</definedName>
    <definedName name="SoprMat_List21_2">#REF!</definedName>
    <definedName name="SoprMat_List21_3">'[16]Расходы RAB'!#REF!</definedName>
    <definedName name="SoprMat_List21_4">#REF!</definedName>
    <definedName name="SoprMat_List21_5">#REF!</definedName>
    <definedName name="SoprMat_List21_6">#REF!</definedName>
    <definedName name="SP_OPT">#REF!</definedName>
    <definedName name="SP_OPT_ET">[15]TEHSHEET!#REF!</definedName>
    <definedName name="SP_ROZN">#REF!</definedName>
    <definedName name="SP_ROZN_ET">[15]TEHSHEET!#REF!</definedName>
    <definedName name="SP_SC_1">#REF!</definedName>
    <definedName name="SP_SC_2">#REF!</definedName>
    <definedName name="SP_SC_3">#REF!</definedName>
    <definedName name="SP_SC_4">#REF!</definedName>
    <definedName name="SP_SC_5">#REF!</definedName>
    <definedName name="SP_ST_OPT">[15]TEHSHEET!#REF!</definedName>
    <definedName name="SP_ST_ROZN">[15]TEHSHEET!#REF!</definedName>
    <definedName name="SPR_ET">[15]TEHSHEET!#REF!</definedName>
    <definedName name="SPR_GES_ET">#REF!</definedName>
    <definedName name="SPR_GRES_ET">#REF!</definedName>
    <definedName name="SPR_OTH_ET">#REF!</definedName>
    <definedName name="SPR_PROT">#REF!,#REF!</definedName>
    <definedName name="SPR_SCOPE">#REF!</definedName>
    <definedName name="SPR_TES_ET">#REF!</definedName>
    <definedName name="SPRAV_PROT">[60]Справочники!$E$6,[60]Справочники!$D$11:$D$902,[60]Справочники!$E$3</definedName>
    <definedName name="sq">#REF!</definedName>
    <definedName name="sri">[4]!sri</definedName>
    <definedName name="srtksr">[4]!srtksr</definedName>
    <definedName name="ss">'[26]23'!$A$60:$A$62,'[26]23'!$F$60:$J$62,'[26]23'!$O$60:$P$62,'[26]23'!$A$9:$A$25,P1_T23_Protection</definedName>
    <definedName name="sse">[1]!sse</definedName>
    <definedName name="SSSSSSSSSSSSSSS">[0]!SSSSSSSSSSSSSSS</definedName>
    <definedName name="SSSSSSSSSSSSSSSSSS">[0]!SSSSSSSSSSSSSSSSSS</definedName>
    <definedName name="SSSSSSSSSSSSSSSSSSSSSS">[0]!SSSSSSSSSSSSSSSSSSSSSS</definedName>
    <definedName name="SSSSSSSSSSSSSSSSSSSSSSS">[0]!SSSSSSSSSSSSSSSSSSSSSSS</definedName>
    <definedName name="staff_costs">#REF!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[4]!su</definedName>
    <definedName name="SYS">#REF!,#REF!,P1_SYS</definedName>
    <definedName name="t">[0]!t</definedName>
    <definedName name="t_year">#REF!</definedName>
    <definedName name="T0?axis?ПРД?БАЗ">'[64]0'!$I$7:$J$112,'[64]0'!$F$7:$G$112</definedName>
    <definedName name="T0?axis?ПРД?ПРЕД">'[64]0'!$K$7:$L$112,'[64]0'!$D$7:$E$112</definedName>
    <definedName name="T0?axis?ПРД?РЕГ">#REF!</definedName>
    <definedName name="T0?axis?ПФ?ПЛАН">'[64]0'!$I$7:$I$112,'[64]0'!$D$7:$D$112,'[64]0'!$K$7:$K$112,'[64]0'!$F$7:$F$112</definedName>
    <definedName name="T0?axis?ПФ?ФАКТ">'[64]0'!$J$7:$J$112,'[64]0'!$E$7:$E$112,'[64]0'!$L$7:$L$112,'[64]0'!$G$7:$G$112</definedName>
    <definedName name="T0?Copy1">#REF!</definedName>
    <definedName name="T0?Copy2">#REF!</definedName>
    <definedName name="T0?Copy3">#REF!</definedName>
    <definedName name="T0?Copy4">#REF!</definedName>
    <definedName name="T0?Data">'[64]0'!$D$8:$L$52,   '[64]0'!$D$54:$L$59,   '[64]0'!$D$63:$L$64,   '[64]0'!$D$68:$L$70,   '[64]0'!$D$72:$L$74,   '[64]0'!$D$77:$L$92,   '[64]0'!$D$95:$L$97,   '[64]0'!$D$99:$L$104,   '[64]0'!$D$107:$L$108,   '[64]0'!$D$111:$L$112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'[64]0'!$D$8:$H$8,   '[64]0'!$D$86:$H$86</definedName>
    <definedName name="T0?unit?МКВТЧ">#REF!</definedName>
    <definedName name="T0?unit?ПРЦ">'[64]0'!$D$87:$H$88,   '[64]0'!$D$96:$H$97,   '[64]0'!$D$107:$H$108,   '[64]0'!$D$111:$H$112,   '[64]0'!$I$7:$L$112</definedName>
    <definedName name="T0?unit?РУБ.ГКАЛ">'[64]0'!$D$89:$H$89,   '[64]0'!$D$92:$H$92</definedName>
    <definedName name="T0?unit?РУБ.МВТ.МЕС">#REF!</definedName>
    <definedName name="T0?unit?РУБ.ТКВТЧ">#REF!</definedName>
    <definedName name="T0?unit?ТГКАЛ">#REF!</definedName>
    <definedName name="T0?unit?ТРУБ">'[64]0'!$D$14:$H$52,   '[64]0'!$D$54:$H$59,   '[64]0'!$D$63:$H$64,   '[64]0'!$D$68:$H$70,   '[64]0'!$D$72:$H$74,   '[64]0'!$D$77:$H$77,   '[64]0'!$D$79:$H$81,   '[64]0'!$D$90:$H$91,   '[64]0'!$D$99:$H$104,   '[64]0'!$D$78:$H$78</definedName>
    <definedName name="T0_Copy1">#REF!</definedName>
    <definedName name="T1?axis?R?ОРГ">#REF!</definedName>
    <definedName name="T1?axis?R?ОРГ?">#REF!</definedName>
    <definedName name="T1?axis?ПРД?БАЗ">'[64]1'!$I$6:$J$23,'[64]1'!$F$6:$G$23</definedName>
    <definedName name="T1?axis?ПРД?ПРЕД">'[64]1'!$K$6:$L$23,'[64]1'!$D$6:$E$23</definedName>
    <definedName name="T1?axis?ПРД?РЕГ">#REF!</definedName>
    <definedName name="T1?axis?ПРД2?2005">#N/A</definedName>
    <definedName name="T1?axis?ПРД2?2006">#N/A</definedName>
    <definedName name="T1?axis?ПФ?ПЛАН">'[64]1'!$I$6:$I$23,'[64]1'!$D$6:$D$23,'[64]1'!$K$6:$K$23,'[64]1'!$F$6:$F$23</definedName>
    <definedName name="T1?axis?ПФ?ФАКТ">'[64]1'!$J$6:$J$23,'[64]1'!$E$6:$E$23,'[64]1'!$L$6:$L$23,'[64]1'!$G$6:$G$23</definedName>
    <definedName name="T1?Columns">#REF!</definedName>
    <definedName name="T1?Copy2">#REF!</definedName>
    <definedName name="T1?Copy3">#REF!</definedName>
    <definedName name="T1?Data">'[64]1'!$D$6:$L$12,   '[64]1'!$D$14:$L$18,   '[64]1'!$D$20:$L$23</definedName>
    <definedName name="T1?Fuel_type">#N/A</definedName>
    <definedName name="T1?item_ext?РОСТ">#REF!</definedName>
    <definedName name="T1?ItemComments">#REF!</definedName>
    <definedName name="T1?Items">#REF!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#REF!,#REF!,#REF!,#REF!,P1_T1?L1.1.2.1.3,P2_T1?L1.1.2.1.3,P3_T1?L1.1.2.1.3</definedName>
    <definedName name="T1?L1.1.2.2">P1_T1?L1.1.2.2,P2_T1?L1.1.2.2,P3_T1?L1.1.2.2</definedName>
    <definedName name="T1?L1.1.2.3">P1_T1?L1.1.2.3,P2_T1?L1.1.2.3,P3_T1?L1.1.2.3</definedName>
    <definedName name="T1?L1.1.2.4">P1_T1?L1.1.2.4,P2_T1?L1.1.2.4,P3_T1?L1.1.2.4</definedName>
    <definedName name="T1?L1.1.2.5">P1_T1?L1.1.2.5,P2_T1?L1.1.2.5,P3_T1?L1.1.2.5</definedName>
    <definedName name="T1?L1.1.2.6">P1_T1?L1.1.2.6,P2_T1?L1.1.2.6,P3_T1?L1.1.2.6</definedName>
    <definedName name="T1?L1.1.2.7">P1_T1?L1.1.2.7,P2_T1?L1.1.2.7,P3_T1?L1.1.2.7</definedName>
    <definedName name="T1?L1.1.2.7.1">P1_T1?L1.1.2.7.1,P2_T1?L1.1.2.7.1,P3_T1?L1.1.2.7.1</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Region">#REF!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[65]1'!$G$14:$L$66,'[65]1'!$N$14:$S$66,'[65]1'!$U$14:$Z$66,'[65]1'!$U$77:$Z$122,'[65]1'!$N$77:$S$122,'[65]1'!$G$77:$L$122,'[65]1'!$G$140:$L$185,'[65]1'!$N$140:$S$185,'[65]1'!$U$140:$Z$185,'[65]1'!$U$207:$Z$252,'[65]1'!$N$207:$S$252,'[65]1'!$G$207:$L$252,'[65]1'!$G$275:$L$320,'[65]1'!$N$275:$S$320,'[65]1'!$U$275:$Z$320</definedName>
    <definedName name="T1_Unprotected">#REF!,#REF!,#REF!,#REF!,#REF!,#REF!,#REF!,#REF!</definedName>
    <definedName name="T10?axis?R?ДОГОВОР">'[64]10'!$D$9:$L$11, '[64]10'!$D$15:$L$17, '[64]10'!$D$21:$L$23, '[64]10'!$D$27:$L$29</definedName>
    <definedName name="T10?axis?R?ДОГОВОР?">'[64]10'!$B$9:$B$11, '[64]10'!$B$15:$B$17, '[64]10'!$B$21:$B$23, '[64]10'!$B$27:$B$29</definedName>
    <definedName name="T10?axis?ПРД?БАЗ">'[64]10'!$I$6:$J$31,'[64]10'!$F$6:$G$31</definedName>
    <definedName name="T10?axis?ПРД?ПРЕД">'[64]10'!$K$6:$L$31,'[64]10'!$D$6:$E$31</definedName>
    <definedName name="T10?axis?ПРД?РЕГ">#REF!</definedName>
    <definedName name="T10?axis?ПФ?ПЛАН">'[64]10'!$I$6:$I$31,'[64]10'!$D$6:$D$31,'[64]10'!$K$6:$K$31,'[64]10'!$F$6:$F$31</definedName>
    <definedName name="T10?axis?ПФ?ФАКТ">'[64]10'!$J$6:$J$31,'[64]10'!$E$6:$E$31,'[64]10'!$L$6:$L$31,'[64]10'!$G$6:$G$31</definedName>
    <definedName name="T10?Data">'[64]10'!$D$6:$L$7, '[64]10'!$D$9:$L$11, '[64]10'!$D$13:$L$13, '[64]10'!$D$15:$L$17, '[64]10'!$D$19:$L$19, '[64]10'!$D$21:$L$23, '[64]10'!$D$25:$L$25, '[64]10'!$D$27:$L$29, '[64]10'!$D$31:$L$31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[15]TEHSHEET!#REF!</definedName>
    <definedName name="T10_OPT">#REF!</definedName>
    <definedName name="T10_ROZN">#REF!</definedName>
    <definedName name="T11?axis?R?ДОГОВОР">'[64]11'!$D$8:$L$11, '[64]11'!$D$15:$L$18, '[64]11'!$D$22:$L$23, '[64]11'!$D$29:$L$32, '[64]11'!$D$36:$L$39, '[64]11'!$D$43:$L$46, '[64]11'!$D$51:$L$54, '[64]11'!$D$58:$L$61, '[64]11'!$D$65:$L$68, '[64]11'!$D$72:$L$82</definedName>
    <definedName name="T11?axis?R?ДОГОВОР?">'[64]11'!$B$72:$B$82, '[64]11'!$B$65:$B$68, '[64]11'!$B$58:$B$61, '[64]11'!$B$51:$B$54, '[64]11'!$B$43:$B$46, '[64]11'!$B$36:$B$39, '[64]11'!$B$29:$B$33, '[64]11'!$B$22:$B$25, '[64]11'!$B$15:$B$18, '[64]11'!$B$8:$B$11</definedName>
    <definedName name="T11?axis?ПРД?БАЗ">'[64]11'!$I$6:$J$84,'[64]11'!$F$6:$G$84</definedName>
    <definedName name="T11?axis?ПРД?ПРЕД">'[64]11'!$K$6:$L$84,'[64]11'!$D$6:$E$84</definedName>
    <definedName name="T11?axis?ПРД?РЕГ">'[66]услуги непроизводств.'!#REF!</definedName>
    <definedName name="T11?axis?ПФ?ПЛАН">'[64]11'!$I$6:$I$84,'[64]11'!$D$6:$D$84,'[64]11'!$K$6:$K$84,'[64]11'!$F$6:$F$84</definedName>
    <definedName name="T11?axis?ПФ?ФАКТ">'[64]11'!$J$6:$J$84,'[64]11'!$E$6:$E$84,'[64]11'!$L$6:$L$84,'[64]11'!$G$6:$G$84</definedName>
    <definedName name="T11?Data">#N/A</definedName>
    <definedName name="T11?Name">'[66]услуги непроизводств.'!#REF!</definedName>
    <definedName name="T11_Copy1">'[66]услуги непроизводств.'!#REF!</definedName>
    <definedName name="T11_Copy2">'[66]услуги непроизводств.'!#REF!</definedName>
    <definedName name="T11_Copy3">'[66]услуги непроизводств.'!#REF!</definedName>
    <definedName name="T11_Copy4">'[66]услуги непроизводств.'!#REF!</definedName>
    <definedName name="T11_Copy5">'[66]услуги непроизводств.'!#REF!</definedName>
    <definedName name="T11_Copy6">'[66]услуги непроизводств.'!#REF!</definedName>
    <definedName name="T11_Copy7.1">'[66]услуги непроизводств.'!#REF!</definedName>
    <definedName name="T11_Copy7.2">'[66]услуги непроизводств.'!#REF!</definedName>
    <definedName name="T11_Copy8">'[66]услуги непроизводств.'!#REF!</definedName>
    <definedName name="T11_Copy9">'[66]услуги непроизводств.'!#REF!</definedName>
    <definedName name="T12?axis?R?ДОГОВОР">#REF!</definedName>
    <definedName name="T12?axis?R?ДОГОВОР?">#REF!</definedName>
    <definedName name="T12?axis?ПРД?БАЗ">'[64]12'!$J$6:$K$20,'[64]12'!$G$6:$H$20</definedName>
    <definedName name="T12?axis?ПРД?ПРЕД">'[64]12'!$L$6:$M$20,'[64]12'!$E$6:$F$20</definedName>
    <definedName name="T12?axis?ПРД?РЕГ">#REF!</definedName>
    <definedName name="T12?axis?ПФ?ПЛАН">'[64]12'!$J$6:$J$20,'[64]12'!$E$6:$E$20,'[64]12'!$L$6:$L$20,'[64]12'!$G$6:$G$20</definedName>
    <definedName name="T12?axis?ПФ?ФАКТ">'[64]12'!$K$6:$K$20,'[64]12'!$F$6:$F$20,'[64]12'!$M$6:$M$20,'[64]12'!$H$6:$H$20</definedName>
    <definedName name="T12?Data">'[64]12'!$E$6:$M$9,  '[64]12'!$E$11:$M$18,  '[64]12'!$E$20:$M$20</definedName>
    <definedName name="T12?item_ext?РОСТ">#REF!</definedName>
    <definedName name="T12?L1">#REF!</definedName>
    <definedName name="T12?L1.1">#REF!</definedName>
    <definedName name="T12?L2">#REF!</definedName>
    <definedName name="T12?L2.1">#REF!</definedName>
    <definedName name="T12?L2.1.x">'[64]12'!$A$16:$M$16, '[64]12'!$A$14:$M$14, '[64]12'!$A$12:$M$12, '[64]12'!$A$18:$M$18</definedName>
    <definedName name="T12?L2.x">'[64]12'!$A$15:$M$15, '[64]12'!$A$13:$M$13, '[64]12'!$A$11:$M$11, '[64]12'!$A$17:$M$17</definedName>
    <definedName name="T12?L3">#REF!</definedName>
    <definedName name="T12?Name">#REF!</definedName>
    <definedName name="T12?Table">#REF!</definedName>
    <definedName name="T12?Title">#REF!</definedName>
    <definedName name="T12?unit?ГА">'[64]12'!$E$16:$I$16, '[64]12'!$E$14:$I$14, '[64]12'!$E$9:$I$9, '[64]12'!$E$12:$I$12, '[64]12'!$E$18:$I$18, '[64]12'!$E$7:$I$7</definedName>
    <definedName name="T12?unit?ПРЦ">#REF!</definedName>
    <definedName name="T12?unit?ТРУБ">'[64]12'!$E$15:$I$15, '[64]12'!$E$13:$I$13, '[64]12'!$E$6:$I$6, '[64]12'!$E$8:$I$8, '[64]12'!$E$11:$I$11, '[64]12'!$E$17:$I$17, '[64]12'!$E$20:$I$20</definedName>
    <definedName name="T12_Copy">#REF!</definedName>
    <definedName name="T13?axis?ПРД?БАЗ">'[64]13'!$I$6:$J$16,'[64]13'!$F$6:$G$16</definedName>
    <definedName name="T13?axis?ПРД?ПРЕД">'[64]13'!$K$6:$L$16,'[64]13'!$D$6:$E$16</definedName>
    <definedName name="T13?axis?ПРД?РЕГ">#REF!</definedName>
    <definedName name="T13?axis?ПФ?ПЛАН">'[64]13'!$I$6:$I$16,'[64]13'!$D$6:$D$16,'[64]13'!$K$6:$K$16,'[64]13'!$F$6:$F$16</definedName>
    <definedName name="T13?axis?ПФ?ФАКТ">'[64]13'!$J$6:$J$16,'[64]13'!$E$6:$E$16,'[64]13'!$L$6:$L$16,'[64]13'!$G$6:$G$16</definedName>
    <definedName name="T13?Data">'[64]13'!$D$6:$L$7, '[64]13'!$D$8:$L$8, '[64]13'!$D$9:$L$16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'[64]13'!$D$14:$H$14,'[64]13'!$D$11:$H$11</definedName>
    <definedName name="T13?unit?ТГКАЛ">#REF!</definedName>
    <definedName name="T13?unit?ТМКБ">'[64]13'!$D$13:$H$13,'[64]13'!$D$10:$H$10</definedName>
    <definedName name="T13?unit?ТРУБ">'[64]13'!$D$12:$H$12,'[64]13'!$D$15:$H$16,'[64]13'!$D$8:$H$9</definedName>
    <definedName name="T14?axis?R?ВРАС">#REF!</definedName>
    <definedName name="T14?axis?R?ВРАС?">#REF!</definedName>
    <definedName name="T14?axis?ПРД?БАЗ">'[64]14'!$J$6:$K$20,'[64]14'!$G$6:$H$20</definedName>
    <definedName name="T14?axis?ПРД?ПРЕД">'[64]14'!$L$6:$M$20,'[64]14'!$E$6:$F$20</definedName>
    <definedName name="T14?axis?ПРД?РЕГ">#REF!</definedName>
    <definedName name="T14?axis?ПФ?ПЛАН">'[64]14'!$G$6:$G$20,'[64]14'!$J$6:$J$20,'[64]14'!$L$6:$L$20,'[64]14'!$E$6:$E$20</definedName>
    <definedName name="T14?axis?ПФ?ФАКТ">'[64]14'!$H$6:$H$20,'[64]14'!$K$6:$K$20,'[64]14'!$M$6:$M$20,'[64]14'!$F$6:$F$20</definedName>
    <definedName name="T14?Data">'[64]14'!$E$7:$M$18,  '[64]14'!$E$20:$M$20</definedName>
    <definedName name="T14?item_ext?РОСТ">#REF!</definedName>
    <definedName name="T14?L1">'[64]14'!$A$13:$M$13, '[64]14'!$A$10:$M$10, '[64]14'!$A$7:$M$7, '[64]14'!$A$16:$M$16</definedName>
    <definedName name="T14?L1.1">'[64]14'!$A$14:$M$14, '[64]14'!$A$11:$M$11, '[64]14'!$A$8:$M$8, '[64]14'!$A$17:$M$17</definedName>
    <definedName name="T14?L1.2">'[64]14'!$A$15:$M$15, '[64]14'!$A$12:$M$12, '[64]14'!$A$9:$M$9, '[64]14'!$A$18:$M$18</definedName>
    <definedName name="T14?L2">#REF!</definedName>
    <definedName name="T14?Name">#REF!</definedName>
    <definedName name="T14?Table">#REF!</definedName>
    <definedName name="T14?Title">#REF!</definedName>
    <definedName name="T14?unit?ПРЦ">'[64]14'!$E$15:$I$15, '[64]14'!$E$12:$I$12, '[64]14'!$E$9:$I$9, '[64]14'!$E$18:$I$18, '[64]14'!$J$6:$M$20</definedName>
    <definedName name="T14?unit?ТРУБ">'[64]14'!$E$13:$I$14, '[64]14'!$E$10:$I$11, '[64]14'!$E$7:$I$8, '[64]14'!$E$16:$I$17, '[64]14'!$E$20:$I$20</definedName>
    <definedName name="T14_Copy">#REF!</definedName>
    <definedName name="T15?axis?ПРД?БАЗ">'[64]15'!$I$6:$J$11,'[64]15'!$F$6:$G$11</definedName>
    <definedName name="T15?axis?ПРД?ПРЕД">'[64]15'!$K$6:$L$11,'[64]15'!$D$6:$E$11</definedName>
    <definedName name="T15?axis?ПФ?ПЛАН">'[64]15'!$I$6:$I$11,'[64]15'!$D$6:$D$11,'[64]15'!$K$6:$K$11,'[64]15'!$F$6:$F$11</definedName>
    <definedName name="T15?axis?ПФ?ФАКТ">'[64]15'!$J$6:$J$11,'[64]15'!$E$6:$E$11,'[64]15'!$L$6:$L$11,'[64]15'!$G$6:$G$11</definedName>
    <definedName name="T15?Columns">#REF!</definedName>
    <definedName name="T15?item_ext?РОСТ">[66]экология!#REF!</definedName>
    <definedName name="T15?ItemComments">#REF!</definedName>
    <definedName name="T15?Items">#REF!</definedName>
    <definedName name="T15?Name">[66]экология!#REF!</definedName>
    <definedName name="T15?Scope">#REF!</definedName>
    <definedName name="T15?unit?ПРЦ">[66]экология!#REF!</definedName>
    <definedName name="T15?ВРАС">#REF!</definedName>
    <definedName name="T15_Change1">'[67]15'!$L$9:$L$14,'[67]15'!$L$16:$L$17,'[67]15'!$L$19:$L$21,'[67]15'!$L$25:$L$29,'[67]15'!$L$31:$L$34,'[67]15'!$L$36:$L$73,'[67]15'!$L$77:$L$78</definedName>
    <definedName name="T15_Data">'[67]15'!$E$82:$H$88,'[67]15'!$E$75:$H$79,'[67]15'!$E$36:$H$73,'[67]15'!$E$31:$H$34,'[67]15'!$E$25:$H$29,'[67]15'!$E$9:$H$23,'[67]15'!$I$9:$K$14,'[67]15'!$I$16:$K$17,'[67]15'!$I$19:$K$21,'[67]15'!$I$25:$K$29,'[67]15'!$I$31:$K$34,'[67]15'!$I$36:$K$73,'[67]15'!$I$77:$K$78,'[67]15'!$I$82:$K$83,'[67]15'!$I$85:$K$88</definedName>
    <definedName name="T15_Protect">'[41]15'!$E$25:$I$29,'[41]15'!$E$31:$I$34,'[41]15'!$E$36:$I$40,'[41]15'!$E$44:$I$45,'[41]15'!$E$9:$I$17,'[41]15'!$B$36:$B$40,'[41]15'!$E$19:$I$21</definedName>
    <definedName name="T15_Protected">'[67]15'!$E$9:$K$23,'[67]15'!$E$25:$K$34,'[67]15'!$E$36:$K$73,'[67]15'!$E$75:$K$79,'[67]15'!$E$81:$K$88</definedName>
    <definedName name="T15_write1">'[67]15'!$L$9:$L$23,'[67]15'!$L$25:$L$29,'[67]15'!$L$31:$L$34,'[67]15'!$L$36:$L$79,'[67]15'!$L$84</definedName>
    <definedName name="T16?axis?R?ДОГОВОР">#N/A</definedName>
    <definedName name="T16?axis?R?ДОГОВОР?">#N/A</definedName>
    <definedName name="T16?axis?R?ОРГ">#REF!</definedName>
    <definedName name="T16?axis?R?ОРГ?">#REF!</definedName>
    <definedName name="T16?axis?ПРД?БАЗ">'[64]16'!$J$6:$K$88,               '[64]16'!$G$6:$H$88</definedName>
    <definedName name="T16?axis?ПРД?ПРЕД">'[64]16'!$L$6:$M$88,               '[64]16'!$E$6:$F$88</definedName>
    <definedName name="T16?axis?ПРД?РЕГ">#REF!</definedName>
    <definedName name="T16?axis?ПФ?ПЛАН">'[64]16'!$J$6:$J$88,               '[64]16'!$E$6:$E$88,               '[64]16'!$L$6:$L$88,               '[64]16'!$G$6:$G$88</definedName>
    <definedName name="T16?axis?ПФ?ФАКТ">'[64]16'!$K$6:$K$88,               '[64]16'!$F$6:$F$88,               '[64]16'!$M$6:$M$88,               '[64]16'!$H$6:$H$88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'[67]16'!$N$7,'[67]16'!$N$10:$N$11,'[67]16'!$N$13:$N$14,'[67]16'!$N$17,'[67]16'!$N$20,'[67]16'!$N$23,'[67]16'!$N$26,'[67]16'!$N$29,'[67]16'!$N$33:$N$34,'[67]16'!$N$38:$N$40,'[67]16'!$N$44</definedName>
    <definedName name="T16_Copy">#REF!</definedName>
    <definedName name="T16_Copy2">#REF!</definedName>
    <definedName name="T16_Data">'[67]16'!$G$7:$M$7,'[67]16'!$G$10:$M$15,'[67]16'!$G$17:$M$18,'[67]16'!$G$20:$M$21,'[67]16'!$G$23:$M$24,'[67]16'!$G$26:$M$27,'[67]16'!$G$29:$M$31,'[67]16'!$G$33:$M$35,'[67]16'!$G$37:$M$41,'[67]16'!$G$43:$M$47</definedName>
    <definedName name="T16_Protect">'[41]16'!$G$44:$K$44,'[41]16'!$G$7:$K$8,P1_T16_Protect</definedName>
    <definedName name="T17.1?axis?C?НП">'[64]17.1'!$E$6:$L$16, '[64]17.1'!$E$18:$L$28</definedName>
    <definedName name="T17.1?axis?C?НП?">#REF!</definedName>
    <definedName name="T17.1?axis?ПРД?БАЗ">#REF!</definedName>
    <definedName name="T17.1?axis?ПРД?РЕГ">#REF!</definedName>
    <definedName name="T17.1?Data">'[64]17.1'!$E$6:$L$16, '[64]17.1'!$N$6:$N$16, '[64]17.1'!$E$18:$L$28, '[64]17.1'!$N$18:$N$28</definedName>
    <definedName name="T17.1?Equipment">#REF!</definedName>
    <definedName name="T17.1?item_ext?ВСЕГО">'[64]17.1'!$N$6:$N$16, '[64]17.1'!$N$18:$N$28</definedName>
    <definedName name="T17.1?ItemComments">#REF!</definedName>
    <definedName name="T17.1?Items">#REF!</definedName>
    <definedName name="T17.1?L1">'[64]17.1'!$A$6:$N$6, '[64]17.1'!$A$18:$N$18</definedName>
    <definedName name="T17.1?L2">'[64]17.1'!$A$7:$N$7, '[64]17.1'!$A$19:$N$19</definedName>
    <definedName name="T17.1?L3">'[64]17.1'!$A$8:$N$8, '[64]17.1'!$A$20:$N$20</definedName>
    <definedName name="T17.1?L3.1">'[64]17.1'!$A$9:$N$9, '[64]17.1'!$A$21:$N$21</definedName>
    <definedName name="T17.1?L4">'[64]17.1'!$A$10:$N$10, '[64]17.1'!$A$22:$N$22</definedName>
    <definedName name="T17.1?L4.1">'[64]17.1'!$A$11:$N$11, '[64]17.1'!$A$23:$N$23</definedName>
    <definedName name="T17.1?L5">'[64]17.1'!$A$12:$N$12, '[64]17.1'!$A$24:$N$24</definedName>
    <definedName name="T17.1?L5.1">'[64]17.1'!$A$13:$N$13, '[64]17.1'!$A$25:$N$25</definedName>
    <definedName name="T17.1?L6">'[64]17.1'!$A$14:$N$14, '[64]17.1'!$A$26:$N$26</definedName>
    <definedName name="T17.1?L7">'[64]17.1'!$A$15:$N$15, '[64]17.1'!$A$27:$N$27</definedName>
    <definedName name="T17.1?L8">'[64]17.1'!$A$16:$N$16, '[64]17.1'!$A$28:$N$28</definedName>
    <definedName name="T17.1?Name">#REF!</definedName>
    <definedName name="T17.1?Scope">#REF!</definedName>
    <definedName name="T17.1?Table">#REF!</definedName>
    <definedName name="T17.1?Title">#REF!</definedName>
    <definedName name="T17.1?unit?РУБ">'[64]17.1'!$D$9:$N$9, '[64]17.1'!$D$11:$N$11, '[64]17.1'!$D$13:$N$13, '[64]17.1'!$D$21:$N$21, '[64]17.1'!$D$23:$N$23, '[64]17.1'!$D$25:$N$25</definedName>
    <definedName name="T17.1?unit?ТРУБ">'[64]17.1'!$D$8:$N$8, '[64]17.1'!$D$10:$N$10, '[64]17.1'!$D$12:$N$12, '[64]17.1'!$D$14:$N$16, '[64]17.1'!$D$20:$N$20, '[64]17.1'!$D$22:$N$22, '[64]17.1'!$D$24:$N$24, '[64]17.1'!$D$26:$N$28</definedName>
    <definedName name="T17.1?unit?ЧДН">'[64]17.1'!$D$7:$N$7, '[64]17.1'!$D$19:$N$19</definedName>
    <definedName name="T17.1?unit?ЧЕЛ">'[64]17.1'!$D$18:$N$18, '[64]17.1'!$D$6:$N$6</definedName>
    <definedName name="T17.1_Copy">#REF!</definedName>
    <definedName name="T17.1_Protect">'[41]17.1'!$D$14:$F$17,'[41]17.1'!$D$19:$F$22,'[41]17.1'!$I$9:$I$12,'[41]17.1'!$I$14:$I$17,'[41]17.1'!$I$19:$I$22,'[41]17.1'!$D$9:$F$12</definedName>
    <definedName name="T17?axis?ПРД?БАЗ">'[64]17'!$I$6:$J$13,'[64]17'!$F$6:$G$13</definedName>
    <definedName name="T17?axis?ПРД?ПРЕД">'[64]17'!$K$6:$L$13,'[64]17'!$D$6:$E$13</definedName>
    <definedName name="T17?axis?ПРД?РЕГ">#REF!</definedName>
    <definedName name="T17?axis?ПФ?ПЛАН">'[64]17'!$I$6:$I$13,'[64]17'!$D$6:$D$13,'[64]17'!$K$6:$K$13,'[64]17'!$F$6:$F$13</definedName>
    <definedName name="T17?axis?ПФ?ФАКТ">'[64]17'!$J$6:$J$13,'[64]17'!$E$6:$E$13,'[64]17'!$L$6:$L$13,'[64]17'!$G$6:$G$13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'[26]29'!$M$26:$M$33,'[26]29'!$P$26:$P$33,'[26]29'!$G$52:$G$59,'[26]29'!$J$52:$J$59,'[26]29'!$M$52:$M$59,'[26]29'!$P$52:$P$59,'[26]29'!$G$26:$G$33,'[26]29'!$J$26:$J$33</definedName>
    <definedName name="T17?unit?РУБ.ГКАЛ">'[26]29'!$O$18:$O$25,P1_T17?unit?РУБ.ГКАЛ,P2_T17?unit?РУБ.ГКАЛ</definedName>
    <definedName name="T17?unit?ТГКАЛ">'[26]29'!$P$18:$P$25,P1_T17?unit?ТГКАЛ,P2_T17?unit?ТГКАЛ</definedName>
    <definedName name="T17?unit?ТРУБ">#REF!</definedName>
    <definedName name="T17?unit?ТРУБ.ГКАЛЧ.МЕС">'[26]29'!$L$26:$L$33,'[26]29'!$O$26:$O$33,'[26]29'!$F$52:$F$59,'[26]29'!$I$52:$I$59,'[26]29'!$L$52:$L$59,'[26]29'!$O$52:$O$59,'[26]29'!$F$26:$F$33,'[26]29'!$I$26:$I$33</definedName>
    <definedName name="T17?unit?ЧДН">#REF!</definedName>
    <definedName name="T17?unit?ЧЕЛ">#REF!</definedName>
    <definedName name="T17_1_Change1">'[67]17.1'!$L$9:$L$12,'[67]17.1'!$L$14:$L$17,'[67]17.1'!$L$19:$L$22</definedName>
    <definedName name="T17_Protect">'[41]21.3'!$E$66:$I$69,'[41]21.3'!$E$10:$I$10,P1_T17_Protect</definedName>
    <definedName name="T17_Protection">#N/A</definedName>
    <definedName name="T18.1?Data">P1_T18.1?Data,P2_T18.1?Data</definedName>
    <definedName name="T18.2?Columns">#REF!</definedName>
    <definedName name="T18.2?item_ext?СБЫТ">'[41]18.2'!#REF!,'[41]18.2'!#REF!</definedName>
    <definedName name="T18.2?ItemComments">#REF!</definedName>
    <definedName name="T18.2?Items">#REF!</definedName>
    <definedName name="T18.2?Scope">#REF!</definedName>
    <definedName name="T18.2?Units">#REF!</definedName>
    <definedName name="T18.2?ВРАС">'[41]18.2'!$B$34:$B$38,'[41]18.2'!$B$28:$B$30</definedName>
    <definedName name="T18.2_Protect">'[41]18.2'!$F$58:$J$59,'[41]18.2'!$F$62:$J$62,'[41]18.2'!$F$64:$J$67,'[41]18.2'!$F$6:$J$8,P1_T18.2_Protect</definedName>
    <definedName name="T18?axis?R?ДОГОВОР">'[64]18'!$D$14:$L$16,'[64]18'!$D$20:$L$22,'[64]18'!$D$26:$L$28,'[64]18'!$D$32:$L$34,'[64]18'!$D$38:$L$40,'[64]18'!$D$8:$L$10</definedName>
    <definedName name="T18?axis?R?ДОГОВОР?">'[64]18'!$B$14:$B$16,'[64]18'!$B$20:$B$22,'[64]18'!$B$26:$B$28,'[64]18'!$B$32:$B$34,'[64]18'!$B$38:$B$40,'[64]18'!$B$8:$B$10</definedName>
    <definedName name="T18?axis?ПРД?БАЗ">'[64]18'!$I$6:$J$42,'[64]18'!$F$6:$G$42</definedName>
    <definedName name="T18?axis?ПРД?ПРЕД">'[64]18'!$K$6:$L$42,'[64]18'!$D$6:$E$42</definedName>
    <definedName name="T18?axis?ПФ?ПЛАН">'[64]18'!$I$6:$I$42,'[64]18'!$D$6:$D$42,'[64]18'!$K$6:$K$42,'[64]18'!$F$6:$F$42</definedName>
    <definedName name="T18?axis?ПФ?ФАКТ">'[64]18'!$J$6:$J$42,'[64]18'!$E$6:$E$42,'[64]18'!$L$6:$L$42,'[64]18'!$G$6:$G$42</definedName>
    <definedName name="T18_2_Change1">'[67]18.2'!$M$6:$M$8,'[67]18.2'!$M$12:$M$19,'[67]18.2'!$M$22:$M$25,'[67]18.2'!$M$28:$M$40,'[67]18.2'!$M$42,'[67]18.2'!$M$44:$M$55,'[67]18.2'!$M$59:$M$64,'[67]18.2'!$M$71,'[67]18.2'!$M$75:$M$76,'[67]18.2'!$M$79,'[67]18.2'!$M$81:$M$84</definedName>
    <definedName name="T18_2_Data">'[67]18.2'!$F$6:$L$9,'[67]18.2'!$F$11:$L$20,'[67]18.2'!$F$22:$L$26,'[67]18.2'!$F$28:$L$40,'[67]18.2'!$F$42:$L$42,'[67]18.2'!$F$44:$L$55,'[67]18.2'!$F$59:$L$65,'[67]18.2'!$F$67:$L$73,'[67]18.2'!$F$75:$L$76,'[67]18.2'!$F$57:$K$57</definedName>
    <definedName name="T18_Copy1">[66]страховые!#REF!</definedName>
    <definedName name="T18_Copy2">[66]страховые!#REF!</definedName>
    <definedName name="T18_Copy3">[66]страховые!#REF!</definedName>
    <definedName name="T18_Copy4">[66]страховые!#REF!</definedName>
    <definedName name="T18_Copy5">[66]страховые!#REF!</definedName>
    <definedName name="T18_Copy6">[66]страховые!#REF!</definedName>
    <definedName name="T19.1.1?Data">P1_T19.1.1?Data,P2_T19.1.1?Data</definedName>
    <definedName name="T19.1.2?Data">P1_T19.1.2?Data,P2_T19.1.2?Data</definedName>
    <definedName name="T19.2?Data">P1_T19.2?Data,P2_T19.2?Data</definedName>
    <definedName name="T19?axis?R?ВРАС?">[66]НИОКР!#REF!</definedName>
    <definedName name="T19?axis?R?ДОГОВОР">'[64]19'!$E$8:$M$9,'[64]19'!$E$13:$M$14,'[64]19'!$E$18:$M$18,'[64]19'!$E$26:$M$27,'[64]19'!$E$22:$M$22</definedName>
    <definedName name="T19?axis?R?ДОГОВОР?">'[64]19'!$A$8:$A$9,'[64]19'!$A$13:$A$14,'[64]19'!$A$18,'[64]19'!$A$26:$A$27,'[64]19'!$A$22</definedName>
    <definedName name="T19?axis?ПРД?БАЗ">'[64]19'!$J$6:$K$30,'[64]19'!$G$6:$H$30</definedName>
    <definedName name="T19?axis?ПРД?ПРЕД">'[64]19'!$L$6:$M$30,'[64]19'!$E$6:$F$30</definedName>
    <definedName name="T19?axis?ПФ?ПЛАН">'[64]19'!$J$6:$J$30,'[64]19'!$E$6:$E$30,'[64]19'!$L$6:$L$30,'[64]19'!$G$6:$G$30</definedName>
    <definedName name="T19?axis?ПФ?ФАКТ">'[64]19'!$K$6:$K$30,'[64]19'!$F$6:$F$30,'[64]19'!$M$6:$M$30,'[64]19'!$H$6:$H$30</definedName>
    <definedName name="T19?Data">'[26]19'!$J$8:$M$16,'[26]19'!$C$8:$H$16</definedName>
    <definedName name="T19?item_ext?РОСТ">[66]НИОКР!#REF!</definedName>
    <definedName name="T19?L1">'[64]19'!$A$16:$M$16, '[64]19'!$A$11:$M$11, '[64]19'!$A$6:$M$6, '[64]19'!$A$20:$M$20, '[64]19'!$A$24:$M$24</definedName>
    <definedName name="T19?L1.x">'[64]19'!$A$18:$M$18, '[64]19'!$A$13:$M$14, '[64]19'!$A$8:$M$9, '[64]19'!$A$22:$M$22, '[64]19'!$A$26:$M$27</definedName>
    <definedName name="T19?Name">[66]НИОКР!#REF!</definedName>
    <definedName name="T19?unit?ПРЦ">[66]НИОКР!#REF!</definedName>
    <definedName name="T19_Copy">[66]НИОКР!#REF!</definedName>
    <definedName name="T19_Copy2">[66]НИОКР!#REF!</definedName>
    <definedName name="T19_Protection">'[26]19'!$E$13:$H$13,'[26]19'!$E$15:$H$15,'[26]19'!$J$8:$M$11,'[26]19'!$J$13:$M$13,'[26]19'!$J$15:$M$15,'[26]19'!$E$4:$H$4,'[26]19'!$J$4:$M$4,'[26]19'!$E$8:$H$11</definedName>
    <definedName name="T2.1?Data">#N/A</definedName>
    <definedName name="T2.1?Protection">P6_T2.1?Protection</definedName>
    <definedName name="T2.1_DiapProt">'[43]2007 (Min)'!$G$47:$H$47,'[43]2007 (Min)'!$K$44:$L$44,'[43]2007 (Min)'!$K$47:$L$47,'[43]2007 (Min)'!$O$44:$P$44,'[43]2007 (Min)'!$O$47:$P$47</definedName>
    <definedName name="T2.1_Protect">P4_T2.1_Protect,P5_T2.1_Protect,P6_T2.1_Protect,P7_T2.1_Protect</definedName>
    <definedName name="T2.2?Protection">P3_T2.2?Protection,P4_T2.2?Protection</definedName>
    <definedName name="T2.2_DiapProt">'[43]2007 (Max)'!$G$28,P1_T2.2_DiapProt</definedName>
    <definedName name="T2.3_Protect">'[41]2.3'!$F$30:$G$34,'[41]2.3'!$H$24:$K$28</definedName>
    <definedName name="t2.9.">#N/A</definedName>
    <definedName name="t2.9.2">#N/A</definedName>
    <definedName name="t2.9.2.">#N/A</definedName>
    <definedName name="T2?axis?C?РЕШ">#REF!,#REF!,#REF!,#REF!,#REF!,#REF!</definedName>
    <definedName name="T2?axis?C?РЕШ?">#REF!,#REF!</definedName>
    <definedName name="T2?axis?R?ОРГ">#REF!</definedName>
    <definedName name="T2?axis?R?ОРГ?">#REF!</definedName>
    <definedName name="T2?axis?ПРД?БАЗ">'[64]2'!$I$6:$J$19,'[64]2'!$F$6:$G$19</definedName>
    <definedName name="T2?axis?ПРД?ПРЕД">'[64]2'!$K$6:$L$19,'[64]2'!$D$6:$E$19</definedName>
    <definedName name="T2?axis?ПРД?РЕГ">#REF!</definedName>
    <definedName name="T2?axis?ПРД2?2005">#REF!,#REF!</definedName>
    <definedName name="T2?axis?ПРД2?2006">#REF!,#REF!</definedName>
    <definedName name="T2?axis?ПФ?ПЛАН">'[64]2'!$I$6:$I$19,'[64]2'!$D$6:$D$19,'[64]2'!$K$6:$K$19,'[64]2'!$F$6:$F$19</definedName>
    <definedName name="T2?axis?ПФ?ФАКТ">'[64]2'!$J$6:$J$19,'[64]2'!$E$6:$E$19,'[64]2'!$L$6:$L$19,'[64]2'!$G$6:$G$19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Region">#REF!</definedName>
    <definedName name="T2?Scope">#REF!</definedName>
    <definedName name="T2?Table">#REF!</definedName>
    <definedName name="T2?Title">#REF!</definedName>
    <definedName name="T2?unit?КВТЧ.ГКАЛ">#REF!</definedName>
    <definedName name="T2?unit?МКБ">#REF!,#REF!,#REF!,#REF!</definedName>
    <definedName name="T2?unit?МКВТЧ">'[64]2'!$D$6:$H$8,   '[64]2'!$D$10:$H$10,   '[64]2'!$D$12:$H$13,   '[64]2'!$D$15:$H$15</definedName>
    <definedName name="T2?unit?МКУБ">#REF!,#REF!,#REF!,#REF!</definedName>
    <definedName name="T2?unit?ПРЦ">'[64]2'!$D$9:$H$9,   '[64]2'!$D$14:$H$14,   '[64]2'!$I$6:$L$19,   '[64]2'!$D$18:$H$18</definedName>
    <definedName name="T2?unit?РУБ.МКБ">#REF!,#REF!,#REF!,#REF!</definedName>
    <definedName name="T2?unit?ТГКАЛ">'[64]2'!$D$16:$H$17,   '[64]2'!$D$19:$H$19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P4_T2_Protect,P5_T2_Protect,P6_T2_Protect</definedName>
    <definedName name="T2_unpr_all">'[65]2'!$G$13:$L$58,'[65]2'!$N$13:$S$58,'[65]2'!$U$13:$Z$58,'[65]2'!$G$74:$L$119,'[65]2'!$N$74:$S$119,'[65]2'!$U$74:$Z$120,'[65]2'!$Z$119:$Z$120,'[65]2'!$N$134:$S$180,'[65]2'!$U$134:$Z$180,'[65]2'!$N$195:$S$241,'[65]2'!$U$195:$Z$241,'[65]2'!$N$257:$R$268,'[65]2'!$S$257:$S$302,'[65]2'!$N$269:$R$302,'[65]2'!$U$257:$Z$302,'[65]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'[64]20'!$G$7:$O$26,       '[64]20'!$G$28:$O$41</definedName>
    <definedName name="T20?axis?R?ДОГОВОР?">'[64]20'!$D$7:$D$26,       '[64]20'!$D$28:$D$41</definedName>
    <definedName name="T20?axis?ПРД?БАЗ">'[64]20'!$L$6:$M$42,  '[64]20'!$I$6:$J$42</definedName>
    <definedName name="T20?axis?ПРД?ПРЕД">'[64]20'!$N$6:$O$41,  '[64]20'!$G$6:$H$42</definedName>
    <definedName name="T20?axis?ПФ?ПЛАН">'[64]20'!$L$6:$L$42,  '[64]20'!$G$6:$G$42,  '[64]20'!$N$6:$N$42,  '[64]20'!$I$6:$I$42</definedName>
    <definedName name="T20?axis?ПФ?ФАКТ">'[64]20'!$M$6:$M$42,  '[64]20'!$H$6:$H$42,  '[64]20'!$O$6:$O$42,  '[64]20'!$J$6:$J$42</definedName>
    <definedName name="T20?Columns">#REF!</definedName>
    <definedName name="T20?Data">'[64]20'!$G$6:$O$6,       '[64]20'!$G$8:$O$25,       '[64]20'!$G$27:$O$27,       '[64]20'!$G$29:$O$40,       '[64]20'!$G$42:$O$42</definedName>
    <definedName name="T20?item_ext?РОСТ">[66]аренда!#REF!</definedName>
    <definedName name="T20?ItemComments">#REF!</definedName>
    <definedName name="T20?Items">#REF!</definedName>
    <definedName name="T20?L1.1">'[64]20'!$A$20:$O$20,'[64]20'!$A$17:$O$17,'[64]20'!$A$8:$O$8,'[64]20'!$A$11:$O$11,'[64]20'!$A$14:$O$14,'[64]20'!$A$23:$O$23</definedName>
    <definedName name="T20?L1.2">'[64]20'!$A$21:$O$21,'[64]20'!$A$18:$O$18,'[64]20'!$A$9:$O$9,'[64]20'!$A$12:$O$12,'[64]20'!$A$15:$O$15,'[64]20'!$A$24:$O$24</definedName>
    <definedName name="T20?L1.3">'[64]20'!$A$22:$O$22,'[64]20'!$A$19:$O$19,'[64]20'!$A$10:$O$10,'[64]20'!$A$13:$O$13,'[64]20'!$A$16:$O$16,'[64]20'!$A$25:$O$25</definedName>
    <definedName name="T20?L2.1">'[64]20'!$A$29:$O$29,   '[64]20'!$A$32:$O$32,   '[64]20'!$A$35:$O$35,   '[64]20'!$A$38:$O$38</definedName>
    <definedName name="T20?L2.2">'[64]20'!$A$30:$O$30,   '[64]20'!$A$33:$O$33,   '[64]20'!$A$36:$O$36,   '[64]20'!$A$39:$O$39</definedName>
    <definedName name="T20?L2.3">'[64]20'!$A$31:$O$31,   '[64]20'!$A$34:$O$34,   '[64]20'!$A$37:$O$37,   '[64]20'!$A$40:$O$40</definedName>
    <definedName name="T20?Name">[66]аренда!#REF!</definedName>
    <definedName name="T20?Scope">#REF!</definedName>
    <definedName name="T20?unit?МКВТЧ">'[26]20'!$C$13:$M$13,'[26]20'!$C$15:$M$19,'[26]20'!$C$8:$M$11</definedName>
    <definedName name="T20?unit?ПРЦ">[66]аренда!#REF!</definedName>
    <definedName name="T20_Change1">'[67]20'!$L$7,'[67]20'!$L$9:$L$10,'[67]20'!$L$13:$L$20</definedName>
    <definedName name="T20_Copy1">[66]аренда!#REF!</definedName>
    <definedName name="T20_Copy2">[66]аренда!#REF!</definedName>
    <definedName name="T20_Data">'[67]20'!$E$7:$K$7,'[67]20'!$E$9:$K$10,'[67]20'!$E$11:$K$11,'[67]20'!$E$13:$K$22,'[67]20'!$E$24:$K$24,'[67]20'!$E$25:$K$26,'[67]20'!$E$23:$K$23</definedName>
    <definedName name="T20_Protect">'[41]20'!$E$13:$I$20,'[41]20'!$E$9:$I$10</definedName>
    <definedName name="T20_Protection">'[26]20'!$E$8:$H$11,P1_T20_Protection</definedName>
    <definedName name="T21.2.1?Data">P1_T21.2.1?Data,P2_T21.2.1?Data</definedName>
    <definedName name="T21.2.2?Data">P1_T21.2.2?Data,P2_T21.2.2?Data</definedName>
    <definedName name="T21.3?Columns">#REF!</definedName>
    <definedName name="T21.3?item_ext?СБЫТ">'[41]21.3'!#REF!,'[41]21.3'!#REF!</definedName>
    <definedName name="T21.3?ItemComments">#REF!</definedName>
    <definedName name="T21.3?Items">#REF!</definedName>
    <definedName name="T21.3?Scope">#REF!</definedName>
    <definedName name="T21.3?ВРАС">'[41]21.3'!$B$28:$B$42,'[41]21.3'!$B$60:$B$62</definedName>
    <definedName name="T21.3_Protect">'[41]21.3'!$E$19:$I$22,'[41]21.3'!$E$24:$I$25,'[41]21.3'!$B$28:$I$42,'[41]21.3'!$E$44:$I$44,'[41]21.3'!$E$47:$I$57,'[41]21.3'!$B$60:$I$62,'[41]21.3'!$E$13:$I$17</definedName>
    <definedName name="T21.4?Data">P1_T21.4?Data,P2_T21.4?Data</definedName>
    <definedName name="T21?axis?R?ДОГОВОР">#REF!</definedName>
    <definedName name="T21?axis?R?ДОГОВОР?">#REF!</definedName>
    <definedName name="T21?axis?R?ПЭ">'[26]21'!$D$14:$S$16,'[26]21'!$D$26:$S$28,'[26]21'!$D$20:$S$22</definedName>
    <definedName name="T21?axis?R?ПЭ?">'[26]21'!$B$14:$B$16,'[26]21'!$B$26:$B$28,'[26]21'!$B$20:$B$22</definedName>
    <definedName name="T21?axis?ПРД?БАЗ">'[64]21'!$I$6:$J$18,'[64]21'!$F$6:$G$18</definedName>
    <definedName name="T21?axis?ПРД?ПРЕД">'[64]21'!$K$6:$L$18,'[64]21'!$D$6:$E$18</definedName>
    <definedName name="T21?axis?ПРД?РЕГ">#REF!</definedName>
    <definedName name="T21?axis?ПФ?ПЛАН">'[64]21'!$I$6:$I$18,'[64]21'!$D$6:$D$18,'[64]21'!$K$6:$K$18,'[64]21'!$F$6:$F$18</definedName>
    <definedName name="T21?axis?ПФ?ФАКТ">'[64]21'!$J$6:$J$18,'[64]21'!$E$6:$E$18,'[64]21'!$L$6:$L$18,'[64]21'!$G$6:$G$18</definedName>
    <definedName name="T21?Data">'[64]21'!$D$6:$L$9, '[64]21'!$D$11:$L$14, '[64]21'!$D$16:$L$18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'[67]21.3'!$L$10,'[67]21.3'!$L$13:$L$17,'[67]21.3'!$L$19:$L$21,'[67]21.3'!$L$24:$L$25,'[67]21.3'!$L$28:$L$30,'[67]21.3'!$L$40:$L$45,'[67]21.3'!$L$48:$L$50</definedName>
    <definedName name="T21_3_Data">'[67]21.3'!$K$10,'[67]21.3'!$E$12:$K$17,'[67]21.3'!$E$10:$J$10,'[67]21.3'!$E$19:$K$22,'[67]21.3'!$E$24:$K$26,'[67]21.3'!$E$28:$K$30,'[67]21.3'!$E$32:$K$33,'[67]21.3'!$E$35:$K$46,'[67]21.3'!$E$48:$K$50,'[67]21.3'!$E$52:$K$52,'[67]21.3'!$E$54:$K$57</definedName>
    <definedName name="T21_3_write1">'[67]21.3'!$L$10,'[67]21.3'!$L$12:$L$17,'[67]21.3'!$L$19:$L$22,'[67]21.3'!$L$24:$L$26,'[67]21.3'!$L$28:$L$30,'[67]21.3'!$L$32:$L$33,'[67]21.3'!$L$35:$L$46,'[67]21.3'!$L$48:$L$50,'[67]21.3'!$L$52,'[67]21.3'!$L$54:$L$57</definedName>
    <definedName name="T21_Copy">#REF!</definedName>
    <definedName name="T21_Protection">#N/A</definedName>
    <definedName name="T22?axis?R?ДОГОВОР">'[64]22'!$E$8:$M$9,'[64]22'!$E$13:$M$14,'[64]22'!$E$22:$M$23,'[64]22'!$E$18:$M$18</definedName>
    <definedName name="T22?axis?R?ДОГОВОР?">'[64]22'!$A$8:$A$9,'[64]22'!$A$13:$A$14,'[64]22'!$A$22:$A$23,'[64]22'!$A$18</definedName>
    <definedName name="T22?axis?ПРД?БАЗ">'[64]22'!$J$6:$K$26, '[64]22'!$G$6:$H$26</definedName>
    <definedName name="T22?axis?ПРД?ПРЕД">'[64]22'!$L$6:$M$26, '[64]22'!$E$6:$F$26</definedName>
    <definedName name="T22?axis?ПФ?ПЛАН">'[64]22'!$J$6:$J$26,'[64]22'!$E$6:$E$26,'[64]22'!$L$6:$L$26,'[64]22'!$G$6:$G$26</definedName>
    <definedName name="T22?axis?ПФ?ФАКТ">'[64]22'!$K$6:$K$26,'[64]22'!$F$6:$F$26,'[64]22'!$M$6:$M$26,'[64]22'!$H$6:$H$26</definedName>
    <definedName name="T22?item_ext?ВСЕГО">'[26]22'!$E$8:$F$31,'[26]22'!$I$8:$J$31</definedName>
    <definedName name="T22?item_ext?РОСТ">'[66]другие затраты с-ст'!#REF!</definedName>
    <definedName name="T22?item_ext?ЭС">'[26]22'!$K$8:$L$31,'[26]22'!$G$8:$H$31</definedName>
    <definedName name="T22?L1" xml:space="preserve"> '[64]22'!$A$11:$M$11,    '[64]22'!$A$6:$M$6,    '[64]22'!$A$16:$M$16,    '[64]22'!$A$20:$M$20</definedName>
    <definedName name="T22?L1.x">'[64]22'!$A$13:$M$14, '[64]22'!$A$8:$M$9, '[64]22'!$A$18:$M$18, '[64]22'!$A$22:$M$23</definedName>
    <definedName name="T22?L2">'[66]другие затраты с-ст'!#REF!</definedName>
    <definedName name="T22?Name">'[66]другие затраты с-ст'!#REF!</definedName>
    <definedName name="T22?unit?ГКАЛ.Ч">'[26]22'!$G$8:$G$31,'[26]22'!$I$8:$I$31,'[26]22'!$K$8:$K$31,'[26]22'!$E$8:$E$31</definedName>
    <definedName name="T22?unit?ПРЦ">'[66]другие затраты с-ст'!#REF!</definedName>
    <definedName name="T22?unit?ТГКАЛ">'[26]22'!$H$8:$H$31,'[26]22'!$J$8:$J$31,'[26]22'!$L$8:$L$31,'[26]22'!$F$8:$F$31</definedName>
    <definedName name="T22_Copy">'[66]другие затраты с-ст'!#REF!</definedName>
    <definedName name="T22_Copy2">'[66]другие затраты с-ст'!#REF!</definedName>
    <definedName name="T22_Protection">'[26]22'!$E$19:$L$23,'[26]22'!$E$25:$L$25,'[26]22'!$E$27:$L$31,'[26]22'!$E$17:$L$17</definedName>
    <definedName name="T23?axis?R?ВТОП">'[26]23'!$E$8:$P$30,'[26]23'!$E$36:$P$58</definedName>
    <definedName name="T23?axis?R?ВТОП?">'[26]23'!$C$8:$C$30,'[26]23'!$C$36:$C$58</definedName>
    <definedName name="T23?axis?R?ПЭ">'[26]23'!$E$8:$P$30,'[26]23'!$E$36:$P$58</definedName>
    <definedName name="T23?axis?R?ПЭ?">'[26]23'!$B$8:$B$30,'[26]23'!$B$36:$B$58</definedName>
    <definedName name="T23?axis?R?СЦТ">'[26]23'!$E$32:$P$34,'[26]23'!$E$60:$P$62</definedName>
    <definedName name="T23?axis?R?СЦТ?">'[26]23'!$A$60:$A$62,'[26]23'!$A$32:$A$34</definedName>
    <definedName name="T23?axis?ПРД?БАЗ">'[64]23'!$I$6:$J$13,'[64]23'!$F$6:$G$13</definedName>
    <definedName name="T23?axis?ПРД?ПРЕД">'[64]23'!$K$6:$L$13,'[64]23'!$D$6:$E$13</definedName>
    <definedName name="T23?axis?ПРД?РЕГ">'[66]налоги в с-ст'!#REF!</definedName>
    <definedName name="T23?axis?ПФ?ПЛАН">'[64]23'!$I$6:$I$13,'[64]23'!$D$6:$D$13,'[64]23'!$K$6:$K$13,'[64]23'!$F$6:$F$13</definedName>
    <definedName name="T23?axis?ПФ?ФАКТ">'[64]23'!$J$6:$J$13,'[64]23'!$E$6:$E$13,'[64]23'!$L$6:$L$13,'[64]23'!$G$6:$G$13</definedName>
    <definedName name="T23?Data">'[64]23'!$D$9:$L$9,'[64]23'!$D$11:$L$13,'[64]23'!$D$6:$L$7</definedName>
    <definedName name="T23?item_ext?ВСЕГО">'[26]23'!$A$55:$P$58,'[26]23'!$A$27:$P$30</definedName>
    <definedName name="T23?item_ext?ИТОГО">'[26]23'!$A$59:$P$59,'[26]23'!$A$31:$P$31</definedName>
    <definedName name="T23?item_ext?РОСТ">'[66]налоги в с-ст'!#REF!</definedName>
    <definedName name="T23?item_ext?СЦТ">'[26]23'!$A$60:$P$62,'[26]23'!$A$32:$P$34</definedName>
    <definedName name="T23?L1">'[66]налоги в с-ст'!#REF!</definedName>
    <definedName name="T23?L1.1">'[66]налоги в с-ст'!#REF!</definedName>
    <definedName name="T23?L1.2">'[66]налоги в с-ст'!#REF!</definedName>
    <definedName name="T23?L2">'[66]налоги в с-ст'!#REF!</definedName>
    <definedName name="T23?L3">'[66]налоги в с-ст'!#REF!</definedName>
    <definedName name="T23?L4">'[66]налоги в с-ст'!#REF!</definedName>
    <definedName name="T23?Name">'[66]налоги в с-ст'!#REF!</definedName>
    <definedName name="T23?Table">'[66]налоги в с-ст'!#REF!</definedName>
    <definedName name="T23?Title">'[66]налоги в с-ст'!#REF!</definedName>
    <definedName name="T23?unit?ПРЦ">'[64]23'!$D$12:$H$12,'[64]23'!$I$6:$L$13</definedName>
    <definedName name="T23?unit?ТРУБ">'[64]23'!$D$9:$H$9,'[64]23'!$D$11:$H$11,'[64]23'!$D$13:$H$13,'[64]23'!$D$6:$H$7</definedName>
    <definedName name="T23_1_Change1">'[67]21.3'!$L$32,'[67]21.3'!$L$19:$L$22,'[67]21.3'!$L$24:$L$25,'[67]21.3'!$L$28:$L$30,'[67]21.3'!$L$13:$L$17,'[67]21.3'!$L$10,'[67]21.3'!$L$40:$L$45,'[67]21.3'!$L$48:$L$50</definedName>
    <definedName name="T23_Protection">'[26]23'!$A$60:$A$62,'[26]23'!$F$60:$J$62,'[26]23'!$O$60:$P$62,'[26]23'!$A$9:$A$25,P1_T23_Protection</definedName>
    <definedName name="T24.1?Data">'[64]24.1'!$E$6:$J$21, '[64]24.1'!$E$23, '[64]24.1'!$H$23:$J$23, '[64]24.1'!$E$28:$J$42, '[64]24.1'!$E$44, '[64]24.1'!$H$44:$J$44</definedName>
    <definedName name="T24.1?unit?ТРУБ">'[64]24.1'!$E$5:$E$44, '[64]24.1'!$J$5:$J$44</definedName>
    <definedName name="T24.1_Copy1">'[66]% за кредит'!#REF!</definedName>
    <definedName name="T24.1_Copy2">'[66]% за кредит'!#REF!</definedName>
    <definedName name="T24?axis?R?ДОГОВОР">'[64]24'!$D$27:$L$37,'[64]24'!$D$8:$L$18</definedName>
    <definedName name="T24?axis?R?ДОГОВОР?">'[64]24'!$B$27:$B$37,'[64]24'!$B$8:$B$18</definedName>
    <definedName name="T24?axis?ПРД?БАЗ">'[64]24'!$I$6:$J$39,'[64]24'!$F$6:$G$39</definedName>
    <definedName name="T24?axis?ПРД?ПРЕД">'[64]24'!$K$6:$L$39,'[64]24'!$D$6:$E$39</definedName>
    <definedName name="T24?axis?ПРД?РЕГ">#REF!</definedName>
    <definedName name="T24?axis?ПФ?ПЛАН">'[64]24'!$I$6:$I$39,'[64]24'!$D$6:$D$39,'[64]24'!$K$6:$K$39,'[64]24'!$F$6:$F$38</definedName>
    <definedName name="T24?axis?ПФ?ФАКТ">'[64]24'!$J$6:$J$39,'[64]24'!$E$6:$E$39,'[64]24'!$L$6:$L$39,'[64]24'!$G$6:$G$39</definedName>
    <definedName name="T24?Data">'[64]24'!$D$6:$L$6, '[64]24'!$D$8:$L$18, '[64]24'!$D$20:$L$25, '[64]24'!$D$27:$L$37, '[64]24'!$D$39:$L$39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'[64]24'!$D$22:$H$22, '[64]24'!$I$6:$L$6, '[64]24'!$I$8:$L$18, '[64]24'!$I$20:$L$25, '[64]24'!$I$27:$L$37, '[64]24'!$I$39:$L$39</definedName>
    <definedName name="T24?unit?ТРУБ">'[64]24'!$D$6:$H$6, '[64]24'!$D$8:$H$18, '[64]24'!$D$20:$H$21, '[64]24'!$D$23:$H$25, '[64]24'!$D$27:$H$37, '[64]24'!$D$39:$H$39</definedName>
    <definedName name="T24_Copy1">#REF!</definedName>
    <definedName name="T24_Copy2">#REF!</definedName>
    <definedName name="T24_Data">'[67]24'!$G$7:$M$8,'[67]24'!$G$10:$M$12,'[67]24'!$G$14:$M$15,'[67]24'!$G$17:$M$20,'[67]24'!$G$22:$M$23,'[67]24'!$G$25:$M$27,'[67]24'!$G$29:$M$31,'[67]24'!$G$28:$M$28,'[67]24'!$G$33:$M$33,'[67]24'!$G$36:$M$38,'[67]24'!$G$40:$M$40,'[67]24'!$G$43:$M$45</definedName>
    <definedName name="T24_Protection">'[26]24'!$E$24:$H$37,'[26]24'!$B$35:$B$37,'[26]24'!$E$41:$H$42,'[26]24'!$J$8:$M$21,'[26]24'!$J$24:$M$37,'[26]24'!$J$41:$M$42,'[26]24'!$E$8:$H$21</definedName>
    <definedName name="T25?axis?R?ВРАС">#REF!</definedName>
    <definedName name="T25?axis?R?ВРАС?">#REF!</definedName>
    <definedName name="T25?axis?R?ДОГОВОР">'[64]25'!$G$19:$O$20, '[64]25'!$G$9:$O$10, '[64]25'!$G$14:$O$15, '[64]25'!$G$24:$O$24, '[64]25'!$G$29:$O$34, '[64]25'!$G$38:$O$40</definedName>
    <definedName name="T25?axis?R?ДОГОВОР?">'[64]25'!$E$19:$E$20, '[64]25'!$E$9:$E$10, '[64]25'!$E$14:$E$15, '[64]25'!$E$24, '[64]25'!$E$29:$E$34, '[64]25'!$E$38:$E$40</definedName>
    <definedName name="T25?axis?ПРД?БАЗ">#REF!</definedName>
    <definedName name="T25?axis?ПРД?ПРЕД">#REF!</definedName>
    <definedName name="T25?axis?ПРД?РЕГ">#REF!</definedName>
    <definedName name="T25?axis?ПФ?ПЛАН">'[64]25'!$I$7:$I$51,         '[64]25'!$L$7:$L$51</definedName>
    <definedName name="T25?axis?ПФ?ФАКТ">'[64]25'!$J$7:$J$51,         '[64]25'!$M$7:$M$51</definedName>
    <definedName name="T25?Data">#REF!</definedName>
    <definedName name="T25?item_ext?РОСТ">#REF!</definedName>
    <definedName name="T25?item_ext?РОСТ2">#REF!</definedName>
    <definedName name="T25?L1" xml:space="preserve"> '[64]25'!$A$17:$O$17,  '[64]25'!$A$7:$O$7,  '[64]25'!$A$12:$O$12,  '[64]25'!$A$22:$O$22,  '[64]25'!$A$26:$O$26,  '[64]25'!$A$36:$O$36</definedName>
    <definedName name="T25?L1.1">'[64]25'!$A$19:$O$20, '[64]25'!$A$31:$O$31, '[64]25'!$A$9:$O$10, '[64]25'!$A$14:$O$15, '[64]25'!$A$24:$O$24, '[64]25'!$A$29:$O$29, '[64]25'!$A$33:$O$33, '[64]25'!$A$38:$O$40</definedName>
    <definedName name="T25?L1.2">#REF!</definedName>
    <definedName name="T25?L1.2.1" xml:space="preserve"> '[64]25'!$A$32:$O$32,     '[64]25'!$A$30:$O$30,     '[64]25'!$A$34:$O$34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'[64]25'!$G$32:$K$32,     '[64]25'!$G$27:$K$27,     '[64]25'!$G$30:$K$30,     '[64]25'!$G$34:$K$34</definedName>
    <definedName name="T25?unit?ПРЦ">#REF!</definedName>
    <definedName name="T25?unit?ТРУБ" xml:space="preserve"> '[64]25'!$G$31:$K$31,     '[64]25'!$G$6:$K$26,     '[64]25'!$G$29:$K$29,     '[64]25'!$G$33:$K$33,     '[64]25'!$G$36:$K$51</definedName>
    <definedName name="T25_Copy1">#REF!</definedName>
    <definedName name="T25_Copy2">#REF!</definedName>
    <definedName name="T25_Copy3">#REF!</definedName>
    <definedName name="T25_Copy4">#REF!</definedName>
    <definedName name="T25_Data">'[67]25'!$G$6:$M$8,'[67]25'!$G$10:$M$11,'[67]25'!$G$13:$M$15,'[67]25'!$G$17:$L$17,'[67]25'!$G$18:$L$18,'[67]25'!$G$20:$L$22,'[67]25'!$G$24:$L$25,'[67]25'!$G$27:$L$29,'[67]25'!$G$31:$M$32,'[67]25'!$M$27:$M$29,'[67]25'!$M$24:$M$25,'[67]25'!$M$20:$M$22,'[67]25'!$M$17,'[67]25'!$G$34:$M$36,'[67]25'!$G$38:$M$39,'[67]25'!$G$41:$M$43</definedName>
    <definedName name="T25_protection">P1_T25_protection,P2_T25_protection</definedName>
    <definedName name="T26?axis?R?ВРАС">'[26]26'!$C$34:$N$36,'[26]26'!$C$22:$N$24</definedName>
    <definedName name="T26?axis?R?ВРАС?">'[26]26'!$B$34:$B$36,'[26]26'!$B$22:$B$24</definedName>
    <definedName name="T26?axis?ПРД?БАЗ">'[64]26'!$I$6:$J$20,'[64]26'!$F$6:$G$20</definedName>
    <definedName name="T26?axis?ПРД?ПРЕД">'[64]26'!$K$6:$L$20,'[64]26'!$D$6:$E$20</definedName>
    <definedName name="T26?axis?ПФ?ПЛАН">'[64]26'!$I$6:$I$20,'[64]26'!$D$6:$D$20,'[64]26'!$K$6:$K$20,'[64]26'!$F$6:$F$20</definedName>
    <definedName name="T26?axis?ПФ?ФАКТ">'[64]26'!$J$6:$J$20,'[64]26'!$E$6:$E$20,'[64]26'!$L$6:$L$20,'[64]26'!$G$6:$G$20</definedName>
    <definedName name="T26?Data">'[64]26'!$D$6:$L$8, '[64]26'!$D$10:$L$20</definedName>
    <definedName name="T26?item_ext?РОСТ">'[66]поощрение (ДВ)'!#REF!</definedName>
    <definedName name="T26?L1">'[26]26'!$F$8:$N$8,'[26]26'!$C$8:$D$8</definedName>
    <definedName name="T26?L1.1">'[26]26'!$F$10:$N$10,'[26]26'!$C$10:$D$10</definedName>
    <definedName name="T26?L2">'[26]26'!$F$11:$N$11,'[26]26'!$C$11:$D$11</definedName>
    <definedName name="T26?L2.1">'[26]26'!$F$13:$N$13,'[26]26'!$C$13:$D$13</definedName>
    <definedName name="T26?L2.7">'[66]поощрение (ДВ)'!#REF!</definedName>
    <definedName name="T26?L2.8">'[66]поощрение (ДВ)'!#REF!</definedName>
    <definedName name="T26?L3">'[66]поощрение (ДВ)'!#REF!</definedName>
    <definedName name="T26?L4">'[26]26'!$F$15:$N$15,'[26]26'!$C$15:$D$15</definedName>
    <definedName name="T26?L5">'[26]26'!$F$16:$N$16,'[26]26'!$C$16:$D$16</definedName>
    <definedName name="T26?L5.1">'[26]26'!$F$18:$N$18,'[26]26'!$C$18:$D$18</definedName>
    <definedName name="T26?L5.2">'[26]26'!$F$19:$N$19,'[26]26'!$C$19:$D$19</definedName>
    <definedName name="T26?L5.3">'[26]26'!$F$20:$N$20,'[26]26'!$C$20:$D$20</definedName>
    <definedName name="T26?L5.3.x">'[26]26'!$F$22:$N$24,'[26]26'!$C$22:$D$24</definedName>
    <definedName name="T26?L6">'[26]26'!$F$26:$N$26,'[26]26'!$C$26:$D$26</definedName>
    <definedName name="T26?L7">'[26]26'!$F$27:$N$27,'[26]26'!$C$27:$D$27</definedName>
    <definedName name="T26?L7.1">'[26]26'!$F$29:$N$29,'[26]26'!$C$29:$D$29</definedName>
    <definedName name="T26?L7.2">'[26]26'!$F$30:$N$30,'[26]26'!$C$30:$D$30</definedName>
    <definedName name="T26?L7.3">'[26]26'!$F$31:$N$31,'[26]26'!$C$31:$D$31</definedName>
    <definedName name="T26?L7.4">'[26]26'!$F$32:$N$32,'[26]26'!$C$32:$D$32</definedName>
    <definedName name="T26?L7.4.x">'[26]26'!$F$34:$N$36,'[26]26'!$C$34:$D$36</definedName>
    <definedName name="T26?L8">'[26]26'!$F$38:$N$38,'[26]26'!$C$38:$D$38</definedName>
    <definedName name="T26?Name">'[66]поощрение (ДВ)'!#REF!</definedName>
    <definedName name="T26?unit?ПРЦ">'[66]поощрение (ДВ)'!#REF!</definedName>
    <definedName name="T26_Protection">'[26]26'!$K$34:$N$36,'[26]26'!$B$22:$B$24,P1_T26_Protection,P2_T26_Protection</definedName>
    <definedName name="T27?axis?R?ВРАС">'[26]27'!$C$34:$S$36,'[26]27'!$C$22:$S$24</definedName>
    <definedName name="T27?axis?R?ВРАС?">'[26]27'!$B$34:$B$36,'[26]27'!$B$22:$B$24</definedName>
    <definedName name="T27?axis?ПРД?БАЗ">'[64]27'!$I$6:$J$11,'[64]27'!$F$6:$G$11</definedName>
    <definedName name="T27?axis?ПРД?ПРЕД">'[64]27'!$K$6:$L$11,'[64]27'!$D$6:$E$11</definedName>
    <definedName name="T27?axis?ПРД?РЕГ">#REF!</definedName>
    <definedName name="T27?axis?ПФ?ПЛАН">'[64]27'!$I$6:$I$11,'[64]27'!$D$6:$D$11,'[64]27'!$K$6:$K$11,'[64]27'!$F$6:$F$11</definedName>
    <definedName name="T27?axis?ПФ?ФАКТ">'[64]27'!$J$6:$J$11,'[64]27'!$E$6:$E$11,'[64]27'!$L$6:$L$11,'[64]27'!$G$6:$G$11</definedName>
    <definedName name="T27?Data">#REF!</definedName>
    <definedName name="T27?item_ext?РОСТ">#REF!</definedName>
    <definedName name="T27?Items">#REF!</definedName>
    <definedName name="T27?L1">#REF!</definedName>
    <definedName name="T27?L1.1">'[26]27'!$F$10:$S$10,'[26]27'!$C$10:$D$10</definedName>
    <definedName name="T27?L2">#REF!</definedName>
    <definedName name="T27?L2.1">'[26]27'!$F$13:$S$13,'[26]27'!$C$13:$D$13</definedName>
    <definedName name="T27?L3">#REF!</definedName>
    <definedName name="T27?L4">#REF!</definedName>
    <definedName name="T27?L5">#REF!</definedName>
    <definedName name="T27?L5.3">'[26]27'!$F$20:$S$20,'[26]27'!$C$20:$D$20</definedName>
    <definedName name="T27?L5.3.x">'[26]27'!$F$22:$S$24,'[26]27'!$C$22:$D$24</definedName>
    <definedName name="T27?L6">#REF!</definedName>
    <definedName name="T27?L7">'[26]27'!$F$27:$S$27,'[26]27'!$C$27:$D$27</definedName>
    <definedName name="T27?L7.1">'[26]27'!$F$29:$S$29,'[26]27'!$C$29:$D$29</definedName>
    <definedName name="T27?L7.2">'[26]27'!$F$30:$S$30,'[26]27'!$C$30:$D$30</definedName>
    <definedName name="T27?L7.3">'[26]27'!$F$31:$S$31,'[26]27'!$C$31:$D$31</definedName>
    <definedName name="T27?L7.4">'[26]27'!$F$32:$S$32,'[26]27'!$C$32:$D$32</definedName>
    <definedName name="T27?L7.4.x">'[26]27'!$F$34:$S$36,'[26]27'!$C$34:$D$36</definedName>
    <definedName name="T27?L8">'[26]27'!$F$38:$S$38,'[26]27'!$C$38:$D$38</definedName>
    <definedName name="T27?Name">#REF!</definedName>
    <definedName name="T27?Scope">#REF!</definedName>
    <definedName name="T27?Table">#REF!</definedName>
    <definedName name="T27?Title">#REF!</definedName>
    <definedName name="T27?unit?ПРЦ">'[64]27'!$D$7:$H$7, '[64]27'!$I$6:$L$11</definedName>
    <definedName name="T27?unit?ТРУБ">'[64]27'!$D$6:$H$6, '[64]27'!$D$8:$H$11</definedName>
    <definedName name="T27?НАП">#REF!</definedName>
    <definedName name="T27?ПОТ">#REF!</definedName>
    <definedName name="T27_Protect">'[41]27'!$E$12:$E$13,'[41]27'!$K$4:$AH$4,'[41]27'!$AK$12:$AK$13</definedName>
    <definedName name="T27_Protection">'[26]27'!$P$34:$S$36,'[26]27'!$B$22:$B$24,P1_T27_Protection,P2_T27_Protection,P3_T27_Protection</definedName>
    <definedName name="T28.3?unit?РУБ.ГКАЛ">P1_T28.3?unit?РУБ.ГКАЛ,P2_T28.3?unit?РУБ.ГКАЛ</definedName>
    <definedName name="T28?axis?R?ПЭ">#N/A</definedName>
    <definedName name="T28?axis?R?ПЭ?">#N/A</definedName>
    <definedName name="T28?axis?ПРД?БАЗ">'[64]28'!$I$6:$J$17,'[64]28'!$F$6:$G$17</definedName>
    <definedName name="T28?axis?ПРД?ПРЕД">'[64]28'!$K$6:$L$17,'[64]28'!$D$6:$E$17</definedName>
    <definedName name="T28?axis?ПРД?РЕГ">'[66]другие из прибыли'!#REF!</definedName>
    <definedName name="T28?axis?ПФ?ПЛАН">'[64]28'!$I$6:$I$17,'[64]28'!$D$6:$D$17,'[64]28'!$K$6:$K$17,'[64]28'!$F$6:$F$17</definedName>
    <definedName name="T28?axis?ПФ?ФАКТ">'[64]28'!$J$6:$J$17,'[64]28'!$E$6:$E$17,'[64]28'!$L$6:$L$17,'[64]28'!$G$6:$G$17</definedName>
    <definedName name="T28?Data">'[64]28'!$D$7:$L$15, '[64]28'!$D$17:$L$17</definedName>
    <definedName name="T28?item_ext?ВСЕГО">'[26]28'!$I$8:$I$292,'[26]28'!$F$8:$F$292</definedName>
    <definedName name="T28?item_ext?ТЭ">'[26]28'!$E$8:$E$292,'[26]28'!$H$8:$H$292</definedName>
    <definedName name="T28?item_ext?ЭЭ">'[26]28'!$D$8:$D$292,'[26]28'!$G$8:$G$292</definedName>
    <definedName name="T28?L1.1.x">'[26]28'!$D$16:$I$18,'[26]28'!$D$11:$I$13</definedName>
    <definedName name="T28?L10.1.x">'[26]28'!$D$250:$I$252,'[26]28'!$D$245:$I$247</definedName>
    <definedName name="T28?L11.1.x">'[26]28'!$D$276:$I$278,'[26]28'!$D$271:$I$273</definedName>
    <definedName name="T28?L2.1.x">'[26]28'!$D$42:$I$44,'[26]28'!$D$37:$I$39</definedName>
    <definedName name="T28?L3.1.x">'[26]28'!$D$68:$I$70,'[26]28'!$D$63:$I$65</definedName>
    <definedName name="T28?L4.1.x">'[26]28'!$D$94:$I$96,'[26]28'!$D$89:$I$91</definedName>
    <definedName name="T28?L5.1.x">'[26]28'!$D$120:$I$122,'[26]28'!$D$115:$I$117</definedName>
    <definedName name="T28?L6.1.x">'[26]28'!$D$146:$I$148,'[26]28'!$D$141:$I$143</definedName>
    <definedName name="T28?L7.1.x">'[26]28'!$D$172:$I$174,'[26]28'!$D$167:$I$169</definedName>
    <definedName name="T28?L8.1.x">'[26]28'!$D$198:$I$200,'[26]28'!$D$193:$I$195</definedName>
    <definedName name="T28?L9.1.x">'[26]28'!$D$224:$I$226,'[26]28'!$D$219:$I$221</definedName>
    <definedName name="T28?Name">'[66]другие из прибыли'!#REF!</definedName>
    <definedName name="T28?unit?ГКАЛЧ">'[26]28'!$H$164:$H$187,'[26]28'!$E$164:$E$187</definedName>
    <definedName name="T28?unit?МКВТЧ">'[26]28'!$G$190:$G$213,'[26]28'!$D$190:$D$213</definedName>
    <definedName name="T28?unit?РУБ.ГКАЛ">'[26]28'!$E$216:$E$239,'[26]28'!$E$268:$E$292,'[26]28'!$H$268:$H$292,'[26]28'!$H$216:$H$239</definedName>
    <definedName name="T28?unit?РУБ.ГКАЛЧ.МЕС">'[26]28'!$H$242:$H$265,'[26]28'!$E$242:$E$265</definedName>
    <definedName name="T28?unit?РУБ.ТКВТ.МЕС">'[26]28'!$G$242:$G$265,'[26]28'!$D$242:$D$265</definedName>
    <definedName name="T28?unit?РУБ.ТКВТЧ">'[26]28'!$G$216:$G$239,'[26]28'!$D$268:$D$292,'[26]28'!$G$268:$G$292,'[26]28'!$D$216:$D$239</definedName>
    <definedName name="T28?unit?ТГКАЛ">'[26]28'!$H$190:$H$213,'[26]28'!$E$190:$E$213</definedName>
    <definedName name="T28?unit?ТКВТ">'[26]28'!$G$164:$G$187,'[26]28'!$D$164:$D$187</definedName>
    <definedName name="T28?unit?ТРУБ">'[26]28'!$D$138:$I$161,'[26]28'!$D$8:$I$109</definedName>
    <definedName name="T28_Copy">'[66]другие из прибыли'!#REF!</definedName>
    <definedName name="T28_Protection">P9_T28_Protection,P10_T28_Protection,P11_T28_Protection,P12_T28_Protection</definedName>
    <definedName name="T29?axis?ПФ?ПЛАН">'[64]29'!$F$5:$F$11,'[64]29'!$D$5:$D$11</definedName>
    <definedName name="T29?axis?ПФ?ФАКТ">'[64]29'!$G$5:$G$11,'[64]29'!$E$5:$E$11</definedName>
    <definedName name="T29?Data">'[64]29'!$D$6:$H$9, '[64]29'!$D$11:$H$11</definedName>
    <definedName name="T29?item_ext?1СТ">P1_T29?item_ext?1СТ</definedName>
    <definedName name="T29?item_ext?2СТ.М">P1_T29?item_ext?2СТ.М</definedName>
    <definedName name="T29?item_ext?2СТ.Э">P1_T29?item_ext?2СТ.Э</definedName>
    <definedName name="T29?L10">P1_T29?L10</definedName>
    <definedName name="T29_Copy">[66]выпадающие!#REF!</definedName>
    <definedName name="T3?axis?C?РЕШ">#REF!,#REF!,#REF!,#REF!</definedName>
    <definedName name="T3?axis?C?РЕШ?">#REF!,#REF!</definedName>
    <definedName name="T3?axis?R?ОРГ">#REF!</definedName>
    <definedName name="T3?axis?R?ОРГ?">#REF!</definedName>
    <definedName name="T3?axis?ПРД?БАЗ">'[64]3'!$I$6:$J$20,'[64]3'!$F$6:$G$20</definedName>
    <definedName name="T3?axis?ПРД?ПРЕД">'[64]3'!$K$6:$L$20,'[64]3'!$D$6:$E$20</definedName>
    <definedName name="T3?axis?ПРД?РЕГ">#REF!</definedName>
    <definedName name="T3?axis?ПРД2?2005">#REF!,#REF!</definedName>
    <definedName name="T3?axis?ПРД2?2006">#REF!,#REF!</definedName>
    <definedName name="T3?axis?ПФ?ПЛАН">'[64]3'!$I$6:$I$20,'[64]3'!$D$6:$D$20,'[64]3'!$K$6:$K$20,'[64]3'!$F$6:$F$20</definedName>
    <definedName name="T3?axis?ПФ?ФАКТ">'[64]3'!$J$6:$J$20,'[64]3'!$E$6:$E$20,'[64]3'!$L$6:$L$20,'[64]3'!$G$6:$G$20</definedName>
    <definedName name="T3?Data">#REF!</definedName>
    <definedName name="T3?item_ext?РОСТ">#REF!</definedName>
    <definedName name="T3?ItemComments">#REF!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'[64]3'!$D$13:$H$13,   '[64]3'!$D$16:$H$16</definedName>
    <definedName name="T3?unit?МКВТЧ">#REF!</definedName>
    <definedName name="T3?unit?ПРЦ">'[64]3'!$D$20:$H$20,   '[64]3'!$I$6:$L$20</definedName>
    <definedName name="T3?unit?РУБ.МКБ">#REF!,#REF!,#REF!,#REF!</definedName>
    <definedName name="T3?unit?ТГКАЛ">'[64]3'!$D$12:$H$12,   '[64]3'!$D$15:$H$15</definedName>
    <definedName name="T3?unit?ТРУБ">#REF!,#REF!,#REF!,#REF!</definedName>
    <definedName name="T3?unit?ТТУТ">'[64]3'!$D$10:$H$11,   '[64]3'!$D$14:$H$14,   '[64]3'!$D$17:$H$19</definedName>
    <definedName name="T3?unit?ТЫС.МКБ">#REF!,#REF!,#REF!,#REF!</definedName>
    <definedName name="T3?НАП">#REF!</definedName>
    <definedName name="T3_Add_Town">#REF!</definedName>
    <definedName name="T3_Copy">#REF!</definedName>
    <definedName name="T3_Protect">#REF!</definedName>
    <definedName name="T3_unpr_all">'[65]3'!$G$14:$L$58,'[65]3'!$N$14:$S$58,'[65]3'!$U$14:$Z$58,'[65]3'!$U$74:$Z$119,'[65]3'!$N$74:$S$119,'[65]3'!$G$74:$L$119,'[65]3'!$G$133:$L$178,'[65]3'!$N$133:$S$178,'[65]3'!$U$133:$Z$178,'[65]3'!$U$192:$Z$237,'[65]3'!$N$192:$S$237,'[65]3'!$G$192:$L$237,'[65]3'!$G$253:$L$298,'[65]3'!$N$253:$S$298,'[65]3'!$U$253:$Z$298</definedName>
    <definedName name="T3_Unprotected">#REF!,#REF!,#REF!,#REF!,#REF!,#REF!</definedName>
    <definedName name="T4.1?axis?R?ВТОП">'[64]4.1'!$E$5:$I$8, '[64]4.1'!$E$12:$I$15, '[64]4.1'!$E$18:$I$21</definedName>
    <definedName name="T4.1?axis?R?ВТОП?">'[64]4.1'!$C$5:$C$8, '[64]4.1'!$C$12:$C$15, '[64]4.1'!$C$18:$C$21</definedName>
    <definedName name="T4.1?axis?ПРД?БАЗ">#REF!</definedName>
    <definedName name="T4.1?axis?ПРД?ПРЕД">#REF!</definedName>
    <definedName name="T4.1?axis?ПРД?ПРЕД2">#REF!</definedName>
    <definedName name="T4.1?axis?ПРД?РЕГ">#REF!</definedName>
    <definedName name="T4.1?Data">'[64]4.1'!$E$4:$I$9, '[64]4.1'!$E$11:$I$15, '[64]4.1'!$E$18:$I$21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'[64]4'!$E$7:$M$10,   '[64]4'!$E$14:$M$17,   '[64]4'!$E$20:$M$23,   '[64]4'!$E$26:$M$29,   '[64]4'!$E$32:$M$35,   '[64]4'!$E$38:$M$41,   '[64]4'!$E$45:$M$48,   '[64]4'!$E$51:$M$54,   '[64]4'!$E$58:$M$61,   '[64]4'!$E$65:$M$68,   '[64]4'!$E$72:$M$75</definedName>
    <definedName name="T4?axis?R?ВТОП?">'[64]4'!$C$7:$C$10,   '[64]4'!$C$14:$C$17,   '[64]4'!$C$20:$C$23,   '[64]4'!$C$26:$C$29,   '[64]4'!$C$32:$C$35,   '[64]4'!$C$38:$C$41,   '[64]4'!$C$45:$C$48,   '[64]4'!$C$51:$C$54,   '[64]4'!$C$58:$C$61,   '[64]4'!$C$65:$C$68,   '[64]4'!$C$72:$C$75</definedName>
    <definedName name="T4?axis?R?ОРГ?">#REF!</definedName>
    <definedName name="T4?axis?ОРГ">#REF!</definedName>
    <definedName name="T4?axis?ПРД?БАЗ">'[64]4'!$J$6:$K$81,'[64]4'!$G$6:$H$81</definedName>
    <definedName name="T4?axis?ПРД?ПРЕД">'[64]4'!$L$6:$M$81,'[64]4'!$E$6:$F$81</definedName>
    <definedName name="T4?axis?ПРД?РЕГ">#REF!</definedName>
    <definedName name="T4?axis?ПРД2?2005">#REF!,#REF!</definedName>
    <definedName name="T4?axis?ПРД2?2006">#REF!,#REF!</definedName>
    <definedName name="T4?axis?ПФ?ПЛАН">'[64]4'!$J$6:$J$81,'[64]4'!$E$6:$E$81,'[64]4'!$L$6:$L$81,'[64]4'!$G$6:$G$81</definedName>
    <definedName name="T4?axis?ПФ?ФАКТ">'[64]4'!$K$6:$K$81,'[64]4'!$F$6:$F$81,'[64]4'!$M$6:$M$81,'[64]4'!$H$6:$H$81</definedName>
    <definedName name="T4?Data">'[64]4'!$E$6:$M$11, '[64]4'!$E$13:$M$17, '[64]4'!$E$20:$M$23, '[64]4'!$E$26:$M$29, '[64]4'!$E$32:$M$35, '[64]4'!$E$37:$M$42, '[64]4'!$E$45:$M$48, '[64]4'!$E$50:$M$55, '[64]4'!$E$57:$M$62, '[64]4'!$E$64:$M$69, '[64]4'!$E$72:$M$75, '[64]4'!$E$77:$M$78, '[64]4'!$E$80:$M$80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'[64]4'!$J$6:$M$81, '[64]4'!$E$13:$I$17, '[64]4'!$E$78:$I$78</definedName>
    <definedName name="T4?unit?РУБ.МКБ">'[64]4'!$E$34:$I$34, '[64]4'!$E$47:$I$47, '[64]4'!$E$74:$I$74</definedName>
    <definedName name="T4?unit?РУБ.ТКВТЧ">#REF!</definedName>
    <definedName name="T4?unit?РУБ.ТНТ">'[64]4'!$E$32:$I$33, '[64]4'!$E$35:$I$35, '[64]4'!$E$45:$I$46, '[64]4'!$E$48:$I$48, '[64]4'!$E$72:$I$73, '[64]4'!$E$75:$I$75</definedName>
    <definedName name="T4?unit?РУБ.ТУТ">#REF!</definedName>
    <definedName name="T4?unit?ТРУБ">'[64]4'!$E$37:$I$42, '[64]4'!$E$50:$I$55, '[64]4'!$E$57:$I$62</definedName>
    <definedName name="T4?unit?ТТНТ">'[64]4'!$E$26:$I$27, '[64]4'!$E$29:$I$29</definedName>
    <definedName name="T4?unit?ТТУТ">#REF!</definedName>
    <definedName name="T4?unit?ТЫС.МКБ">#REF!,#REF!,#REF!,#REF!</definedName>
    <definedName name="T4_Add_Town">#REF!</definedName>
    <definedName name="T4_Change1">'[67]4'!$AP$11:$AP$17,'[67]4'!$AP$20,'[67]4'!$AP$22,'[67]4'!$AP$24:$AP$28</definedName>
    <definedName name="T4_Change2">'[67]4'!$AQ$11:$AQ$17,'[67]4'!$AQ$20,'[67]4'!$AQ$22,'[67]4'!$AQ$24:$AQ$28</definedName>
    <definedName name="T4_Change3">'[67]4'!$AR$11:$AR$17,'[67]4'!$AR$20,'[67]4'!$AR$22,'[67]4'!$AR$24:$AR$28</definedName>
    <definedName name="T4_Change4">'[67]4'!$AS$11:$AS$17,'[67]4'!$AS$20,'[67]4'!$AS$22,'[67]4'!$AS$24:$AS$28</definedName>
    <definedName name="T4_Copy">#REF!</definedName>
    <definedName name="T4_Data">'[67]4'!$F$8:$AN$9,'[67]4'!$F$11:$AN$22,'[67]4'!$F$24:$AN$28</definedName>
    <definedName name="T4_Protect">'[41]4'!$AA$24:$AD$28,'[41]4'!$G$11:$J$17,P1_T4_Protect,P2_T4_Protect</definedName>
    <definedName name="T4_Protected">'[67]4'!$F$11:$AN$22,'[67]4'!$F$24:$AN$28,'[67]4'!$F$8:$AN$9</definedName>
    <definedName name="T4_unpr_all">'[65]4'!$G$192:$L$237,'[65]4'!$G$253:$L$298,'[65]4'!$N$253:$S$298,'[65]4'!$U$253:$Z$298,'[65]4'!$N$192:$S$237,'[65]4'!$U$192:$Z$237,'[65]4'!$N$133:$S$177,'[65]4'!$N$178:$S$178,'[65]4'!$G$133:$L$178,'[65]4'!$U$133:$Z$178,'[65]4'!$G$74:$L$119,'[65]4'!$N$74:$S$119,'[65]4'!$U$74:$Z$119,'[65]4'!$G$13:$L$58,'[65]4'!$N$13:$S$58,'[65]4'!$U$13:$Z$58</definedName>
    <definedName name="T4_Unprotected">#REF!,#REF!,#REF!,#REF!,#REF!,#REF!</definedName>
    <definedName name="T4_write1">'[67]4'!$AP$11:$AP$17,'[67]4'!$AP$20,'[67]4'!$AP$22,'[67]4'!$AP$24:$AP$28,'[67]4'!$AP$18:$AP$19,'[67]4'!$AP$21,'[67]4'!$AP$8:$AP$9</definedName>
    <definedName name="T4_write2">'[67]4'!$AQ$8:$AQ$9,'[67]4'!$AQ$11:$AQ$22,'[67]4'!$AQ$24:$AQ$28</definedName>
    <definedName name="T4_write3">'[67]4'!$AR$8:$AR$9,'[67]4'!$AR$11:$AR$22,'[67]4'!$AR$24:$AR$28</definedName>
    <definedName name="T4_write4">'[67]4'!$AS$8:$AS$9,'[67]4'!$AS$11:$AS$22,'[67]4'!$AS$24:$AS$28</definedName>
    <definedName name="T4_write5">'[67]4'!$AO$8:$AO$9,'[67]4'!$AO$15:$AO$20,'[67]4'!$AO$22,'[67]4'!$AO$24:$AO$28</definedName>
    <definedName name="T5?axis?R?ВРАС">#REF!</definedName>
    <definedName name="T5?axis?R?ВРАС?">#REF!</definedName>
    <definedName name="T5?axis?R?ОС">'[64]5'!$E$7:$Q$18, '[64]5'!$E$21:$Q$32, '[64]5'!$E$35:$Q$46, '[64]5'!$E$49:$Q$60, '[64]5'!$E$63:$Q$74, '[64]5'!$E$77:$Q$88</definedName>
    <definedName name="T5?axis?R?ОС?">'[64]5'!$C$77:$C$88, '[64]5'!$C$63:$C$74, '[64]5'!$C$49:$C$60, '[64]5'!$C$35:$C$46, '[64]5'!$C$21:$C$32, '[64]5'!$C$7:$C$18</definedName>
    <definedName name="T5?axis?ПРД?БАЗ">'[64]5'!$N$6:$O$89,'[64]5'!$G$6:$H$89</definedName>
    <definedName name="T5?axis?ПРД?ПРЕД">'[64]5'!$P$6:$Q$89,'[64]5'!$E$6:$F$89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'[64]5'!$E$6:$Q$18, '[64]5'!$E$20:$Q$32, '[64]5'!$E$34:$Q$46, '[64]5'!$E$48:$Q$60, '[64]5'!$E$63:$Q$74, '[64]5'!$E$76:$Q$88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'[64]5'!$N$6:$Q$18, '[64]5'!$N$20:$Q$32, '[64]5'!$N$34:$Q$46, '[64]5'!$N$48:$Q$60, '[64]5'!$E$63:$Q$74, '[64]5'!$N$76:$Q$88</definedName>
    <definedName name="T5?unit?РУБ">#REF!,#REF!</definedName>
    <definedName name="T5?unit?ТРУБ">'[64]5'!$E$76:$M$88, '[64]5'!$E$48:$M$60, '[64]5'!$E$34:$M$46, '[64]5'!$E$20:$M$32, '[64]5'!$E$6:$M$18</definedName>
    <definedName name="T5?unit?ЧЕЛ">#REF!,#REF!</definedName>
    <definedName name="T5_Change1">'[67]5'!$AP$11:$AP$18,'[67]5'!$AP$20,'[67]5'!$AP$22,'[67]5'!$AP$24:$AP$28</definedName>
    <definedName name="T5_Change2">'[67]5'!$AQ$11:$AQ$18,'[67]5'!$AQ$20,'[67]5'!$AQ$22,'[67]5'!$AQ$24:$AQ$28</definedName>
    <definedName name="T5_Change3">'[67]5'!$AR$11:$AR$18,'[67]5'!$AR$20,'[67]5'!$AR$22,'[67]5'!$AR$24:$AR$28</definedName>
    <definedName name="T5_Change4">'[67]5'!$AS$11:$AS$18,'[67]5'!$AS$20,'[67]5'!$AS$22,'[67]5'!$AS$24:$AS$28</definedName>
    <definedName name="T5_Data">'[67]5'!$F$24:$AN$28,'[67]5'!$F$11:$AN$22,'[67]5'!$F$8:$AN$9</definedName>
    <definedName name="T5_Protect">#REF!,#REF!,#REF!,#REF!</definedName>
    <definedName name="T5_Protected">'[67]5'!$F$11:$AN$22,'[67]5'!$F$24:$AN$28,'[67]5'!$F$8:$AN$9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'[64]6'!$I$6:$J$47,'[64]6'!$F$6:$G$47</definedName>
    <definedName name="T6?axis?ПРД?ПРЕД">'[64]6'!$K$6:$L$47,'[64]6'!$D$6:$E$47</definedName>
    <definedName name="T6?axis?ПРД?РЕГ">#REF!</definedName>
    <definedName name="T6?axis?ПФ?ПЛАН">'[64]6'!$I$6:$I$47,'[64]6'!$D$6:$D$47,'[64]6'!$K$6:$K$47,'[64]6'!$F$6:$F$47</definedName>
    <definedName name="T6?axis?ПФ?ФАКТ">'[64]6'!$J$6:$J$47,'[64]6'!$L$6:$L$47,'[64]6'!$E$6:$E$47,'[64]6'!$G$6:$G$47</definedName>
    <definedName name="T6?Columns">#REF!</definedName>
    <definedName name="T6?Data">'[64]6'!$D$7:$L$14, '[64]6'!$D$16:$L$19, '[64]6'!$D$21:$L$22, '[64]6'!$D$24:$L$25, '[64]6'!$D$27:$L$28, '[64]6'!$D$30:$L$31, '[64]6'!$D$33:$L$35, '[64]6'!$D$37:$L$39, '[64]6'!$D$41:$L$47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'[64]6'!$D$12:$H$12, '[64]6'!$D$21:$H$21, '[64]6'!$D$24:$H$24, '[64]6'!$D$27:$H$27, '[64]6'!$D$30:$H$30, '[64]6'!$D$33:$H$33, '[64]6'!$D$47:$H$47, '[64]6'!$I$7:$L$47</definedName>
    <definedName name="T6?unit?РУБ">'[64]6'!$D$16:$H$16, '[64]6'!$D$19:$H$19, '[64]6'!$D$22:$H$22, '[64]6'!$D$25:$H$25, '[64]6'!$D$28:$H$28, '[64]6'!$D$31:$H$31, '[64]6'!$D$34:$H$35, '[64]6'!$D$43:$H$43</definedName>
    <definedName name="T6?unit?ТРУБ">'[64]6'!$D$37:$H$39, '[64]6'!$D$44:$H$46</definedName>
    <definedName name="T6?unit?ЧЕЛ">'[64]6'!$D$41:$H$42, '[64]6'!$D$13:$H$14, '[64]6'!$D$7:$H$11</definedName>
    <definedName name="T6?НАП">#REF!</definedName>
    <definedName name="T6?ПОТ">#REF!</definedName>
    <definedName name="T6_Protect">'[41]6'!$B$28:$B$37,'[41]6'!$D$28:$H$37,'[41]6'!$J$28:$N$37,'[41]6'!$D$39:$H$41,'[41]6'!$J$39:$N$41,'[41]6'!$B$46:$B$55,P1_T6_Protect</definedName>
    <definedName name="T7?axis?ПРД?БАЗ">[66]материалы!$K$6:$L$10,[66]материалы!$H$6:$I$10</definedName>
    <definedName name="T7?axis?ПРД?ПРЕД">[66]материалы!$M$6:$N$10,[66]материалы!$F$6:$G$10</definedName>
    <definedName name="T7?axis?ПФ?ПЛАН">[66]материалы!$K$6:$K$10,[66]материалы!$F$6:$F$10,[66]материалы!$M$6:$M$10,[66]материалы!$H$6:$H$10</definedName>
    <definedName name="T7?axis?ПФ?ФАКТ">[66]материалы!$L$6:$L$10,[66]материалы!$G$6:$G$10,[66]материалы!$N$6:$N$10,[66]материалы!$I$6:$I$10</definedName>
    <definedName name="T7?Data">#N/A</definedName>
    <definedName name="T7?L3">[66]материалы!#REF!</definedName>
    <definedName name="T7?L4">[66]материалы!#REF!</definedName>
    <definedName name="T8?axis?ПРД?БАЗ">'[64]8'!$I$6:$J$42, '[64]8'!$F$6:$G$42</definedName>
    <definedName name="T8?axis?ПРД?ПРЕД">'[64]8'!$K$6:$L$42, '[64]8'!$D$6:$E$42</definedName>
    <definedName name="T8?axis?ПФ?ПЛАН">'[64]8'!$I$6:$I$42, '[64]8'!$D$6:$D$42, '[64]8'!$K$6:$K$42, '[64]8'!$F$6:$F$42</definedName>
    <definedName name="T8?axis?ПФ?ФАКТ">'[64]8'!$G$6:$G$42, '[64]8'!$J$6:$J$42, '[64]8'!$L$6:$L$42, '[64]8'!$E$6:$E$42</definedName>
    <definedName name="T8?Data">'[64]8'!$D$10:$L$12,'[64]8'!$D$14:$L$16,'[64]8'!$D$18:$L$20,'[64]8'!$D$22:$L$24,'[64]8'!$D$26:$L$28,'[64]8'!$D$30:$L$32,'[64]8'!$D$36:$L$38,'[64]8'!$D$40:$L$42,'[64]8'!$D$6:$L$8</definedName>
    <definedName name="T8?item_ext?РОСТ">[66]ремонты!#REF!</definedName>
    <definedName name="T8?Name">[66]ремонты!#REF!</definedName>
    <definedName name="T8?unit?ПРЦ">[66]ремонты!#REF!</definedName>
    <definedName name="T8?unit?ТРУБ">'[64]8'!$D$40:$H$42,'[64]8'!$D$6:$H$32</definedName>
    <definedName name="T9?axis?ПРД?БАЗ">'[64]9'!$I$6:$J$16,'[64]9'!$F$6:$G$16</definedName>
    <definedName name="T9?axis?ПРД?ПРЕД">'[64]9'!$K$6:$L$16,'[64]9'!$D$6:$E$16</definedName>
    <definedName name="T9?axis?ПРД?РЕГ">#REF!</definedName>
    <definedName name="T9?axis?ПФ?ПЛАН">'[64]9'!$I$6:$I$16,'[64]9'!$D$6:$D$16,'[64]9'!$K$6:$K$16,'[64]9'!$F$6:$F$16</definedName>
    <definedName name="T9?axis?ПФ?ФАКТ">'[64]9'!$J$6:$J$16,'[64]9'!$E$6:$E$16,'[64]9'!$L$6:$L$16,'[64]9'!$G$6:$G$16</definedName>
    <definedName name="T9?Data">'[64]9'!$D$6:$L$6, '[64]9'!$D$8:$L$9, '[64]9'!$D$11:$L$16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'[64]9'!$D$8:$H$8, '[64]9'!$D$11:$H$11</definedName>
    <definedName name="T9?unit?ТРУБ">'[64]9'!$D$9:$H$9, '[64]9'!$D$12:$H$16</definedName>
    <definedName name="Tab">[2]FES!#REF!</definedName>
    <definedName name="Table">#REF!</definedName>
    <definedName name="TARGET">[68]TEHSHEET!$I$42:$I$45</definedName>
    <definedName name="tax">#REF!</definedName>
    <definedName name="Tax_Amortization">#REF!</definedName>
    <definedName name="tdkltuls">[4]!tdkltuls</definedName>
    <definedName name="tel_ruk">#REF!</definedName>
    <definedName name="TEMP">#REF!,#REF!</definedName>
    <definedName name="TES">#REF!</definedName>
    <definedName name="TES_DATA">#REF!</definedName>
    <definedName name="TES_LIST">#REF!</definedName>
    <definedName name="TESList">[14]Лист!$A$220</definedName>
    <definedName name="TESQnt">[14]Лист!$B$221</definedName>
    <definedName name="TEST0">'[38]4'!$A$4:$M$8</definedName>
    <definedName name="TEST2">#REF!,#REF!</definedName>
    <definedName name="TESTHKEY">'[38]4'!$H$3:$M$3</definedName>
    <definedName name="TESTKEYS">'[38]4'!$A$4:$G$8</definedName>
    <definedName name="TESTVKEY">'[38]4'!$A$3:$G$3</definedName>
    <definedName name="tfggggggggggggggg">[0]!tfggggggggggggggg</definedName>
    <definedName name="tfhgfhvfv">[0]!tfhgfhvfv</definedName>
    <definedName name="tfjhgjk">[0]!tfjhgjk</definedName>
    <definedName name="time">#REF!</definedName>
    <definedName name="title">'[69]Огл. Графиков'!$B$2:$B$31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P2.1?Columns">[70]P2.1!$A$6:$H$6</definedName>
    <definedName name="TP2.1?Scope">[70]P2.1!$F$7:$H$44</definedName>
    <definedName name="TP2.1_Protect">[71]P2.1!$F$28:$G$37,[71]P2.1!$F$40:$G$43,[71]P2.1!$F$7:$G$26</definedName>
    <definedName name="TP2.2?Columns">[70]P2.2!$A$6:$H$6</definedName>
    <definedName name="TP2.2?Scope">[70]P2.2!$F$7:$H$51</definedName>
    <definedName name="TP2_1_Data">[67]P2.1!$F$7:$J$26,[67]P2.1!$H$27:$J$44,[67]P2.1!$F$40:$G$43,[67]P2.1!$F$28:$G$37</definedName>
    <definedName name="TP2_2_Data">[67]P2.2!$H$7:$J$51,[67]P2.2!$F$7:$G$47</definedName>
    <definedName name="TPER_Data">[67]перекрестка!$F$13:$G$24,[67]перекрестка!$H$20:$H$24,[67]перекрестка!$H$14:$H$18,[67]перекрестка!$J$13:$J$24,[67]перекрестка!$K$20:$K$24,[67]перекрестка!$K$14:$K$18,[67]перекрестка!$J$26:$K$30,[67]перекрестка!$N$13:$N$24,[67]перекрестка!$F$26:$H$30,[67]перекрестка!$F$32:$H$36,[67]перекрестка!$J$32:$K$36,[67]перекрестка!$N$32:$N$36,[67]перекрестка!$N$26:$N$30,[67]перекрестка!$F$38:$H$42,[67]перекрестка!$J$38:$K$42,[67]перекрестка!$N$38:$N$42,[67]перекрестка!$F$44:$H$48,[67]перекрестка!$J$44:$K$48,[67]перекрестка!$N$44:$N$48</definedName>
    <definedName name="tr">[0]!tr</definedName>
    <definedName name="trade_pay">#REF!</definedName>
    <definedName name="trade_rec">#REF!</definedName>
    <definedName name="trffffffffffffffffffffff">[0]!trffffffffffffffffffffff</definedName>
    <definedName name="trfgffffffffffff">[0]!trfgffffffffffff</definedName>
    <definedName name="trfgffffffffffffffffff" hidden="1">{#N/A,#N/A,TRUE,"Лист1";#N/A,#N/A,TRUE,"Лист2";#N/A,#N/A,TRUE,"Лист3"}</definedName>
    <definedName name="trtfffffffffffffffff">[0]!trtfffffffffffffffff</definedName>
    <definedName name="trttttttttttttttttttt" hidden="1">{#N/A,#N/A,TRUE,"Лист1";#N/A,#N/A,TRUE,"Лист2";#N/A,#N/A,TRUE,"Лист3"}</definedName>
    <definedName name="trtyyyyyyyyyyyyyyyy">[0]!trtyyyyyyyyyyyyyyyy</definedName>
    <definedName name="trygy">[0]!trygy</definedName>
    <definedName name="trytuy">[0]!trytuy</definedName>
    <definedName name="tryyyu">[0]!tryyyu</definedName>
    <definedName name="tt">[0]!tt</definedName>
    <definedName name="TTT">#REF!</definedName>
    <definedName name="tttt">[0]!tttt</definedName>
    <definedName name="tu">[4]!tu</definedName>
    <definedName name="tuklyl">[4]!tuklyl</definedName>
    <definedName name="tul">[4]!tul</definedName>
    <definedName name="TUList">[14]Лист!$A$210</definedName>
    <definedName name="TUQnt">[14]Лист!$B$211</definedName>
    <definedName name="ty">[72]FES!#REF!</definedName>
    <definedName name="tyk">[4]!tyk</definedName>
    <definedName name="tyki">[4]!tyki</definedName>
    <definedName name="tyrctddfg">[0]!tyrctddfg</definedName>
    <definedName name="tyrttttttttttttt">[0]!tyrttttttttttttt</definedName>
    <definedName name="tyty">#N/A</definedName>
    <definedName name="tyyht">[0]!tyyht</definedName>
    <definedName name="tyyyyyyyyy">#N/A</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hhhhhhhhhhhhhhhhh">[0]!uhhhhhhhhhhhhhhhhh</definedName>
    <definedName name="uhhjhjg">[0]!uhhjhjg</definedName>
    <definedName name="uhjhhhhhhhhhhhhh" hidden="1">{#N/A,#N/A,TRUE,"Лист1";#N/A,#N/A,TRUE,"Лист2";#N/A,#N/A,TRUE,"Лист3"}</definedName>
    <definedName name="uhuyguftyf">[0]!uhuyguftyf</definedName>
    <definedName name="UIL">[0]!UIL</definedName>
    <definedName name="UILI">[0]!UILI</definedName>
    <definedName name="uiuiuiu">[0]!uiuiuiu</definedName>
    <definedName name="uiyuyuy" hidden="1">{#N/A,#N/A,TRUE,"Лист1";#N/A,#N/A,TRUE,"Лист2";#N/A,#N/A,TRUE,"Лист3"}</definedName>
    <definedName name="ujyhjggggggggggggggggggggg">[0]!ujyhjggggggggggggggggggggg</definedName>
    <definedName name="UK">[0]!UK</definedName>
    <definedName name="uka">[0]!uka</definedName>
    <definedName name="unhjjjjjjjjjjjjjjjj">[0]!unhjjjjjjjjjjjjjjjj</definedName>
    <definedName name="upr">[0]!upr</definedName>
    <definedName name="USD">32</definedName>
    <definedName name="USD_RUR_RATE">#REF!</definedName>
    <definedName name="USDконец">#REF!</definedName>
    <definedName name="USDначало">#REF!</definedName>
    <definedName name="USE">#REF!</definedName>
    <definedName name="USED">#REF!</definedName>
    <definedName name="UsrPd">#REF!</definedName>
    <definedName name="UsrYr">#REF!</definedName>
    <definedName name="uu">#N/A</definedName>
    <definedName name="ůůů">[0]!ůůů</definedName>
    <definedName name="uuuuuuuuuuuuuuuuu">[0]!uuuuuuuuuuuuuuuuu</definedName>
    <definedName name="uy">[0]!uy</definedName>
    <definedName name="uyttydfddfsdf">[0]!uyttydfddfsdf</definedName>
    <definedName name="uytytr" hidden="1">{#N/A,#N/A,TRUE,"Лист1";#N/A,#N/A,TRUE,"Лист2";#N/A,#N/A,TRUE,"Лист3"}</definedName>
    <definedName name="uyughhhhhhhhhhhhhhhhhhhhhh">[0]!uyughhhhhhhhhhhhhhhhhhhhhh</definedName>
    <definedName name="uyuhhhhhhhhhhhhhhhhh">[0]!uyuhhhhhhhhhhhhhhhhh</definedName>
    <definedName name="uyuiuhj">[0]!uyuiuhj</definedName>
    <definedName name="uyuiyuttyt" hidden="1">{#N/A,#N/A,TRUE,"Лист1";#N/A,#N/A,TRUE,"Лист2";#N/A,#N/A,TRUE,"Лист3"}</definedName>
    <definedName name="uyuytuyfgh">[0]!uyuytuyfgh</definedName>
    <definedName name="uyyuttr" hidden="1">{#N/A,#N/A,TRUE,"Лист1";#N/A,#N/A,TRUE,"Лист2";#N/A,#N/A,TRUE,"Лист3"}</definedName>
    <definedName name="Val_OptClick">[1]!Val_OptClick</definedName>
    <definedName name="ValuationSummary">#REF!</definedName>
    <definedName name="ValuationYear">#REF!</definedName>
    <definedName name="VBC">#REF!</definedName>
    <definedName name="vbcvfgdfdsa">[0]!vbcvfgdfdsa</definedName>
    <definedName name="vbfffffffffffffff">[0]!vbfffffffffffffff</definedName>
    <definedName name="vbgffdds">[0]!vbgffdds</definedName>
    <definedName name="vbvvcxxxxxxxxxxxx">[0]!vbvvcxxxxxxxxxxxx</definedName>
    <definedName name="vccfddfsd">[0]!vccfddfsd</definedName>
    <definedName name="vcfdfs" hidden="1">{#N/A,#N/A,TRUE,"Лист1";#N/A,#N/A,TRUE,"Лист2";#N/A,#N/A,TRUE,"Лист3"}</definedName>
    <definedName name="vcfee">[1]!vcfee</definedName>
    <definedName name="vcfffffffffffffff">[0]!vcfffffffffffffff</definedName>
    <definedName name="vcffffffffffffffff">[0]!vcffffffffffffffff</definedName>
    <definedName name="vcfffffffffffffffffff">[0]!vcfffffffffffffffffff</definedName>
    <definedName name="vcffffffffffffffffffff">[0]!vcffffffffffffffffffff</definedName>
    <definedName name="vcfhg" hidden="1">{#N/A,#N/A,TRUE,"Лист1";#N/A,#N/A,TRUE,"Лист2";#N/A,#N/A,TRUE,"Лист3"}</definedName>
    <definedName name="vcfssssssssssssssssssss" hidden="1">{#N/A,#N/A,TRUE,"Лист1";#N/A,#N/A,TRUE,"Лист2";#N/A,#N/A,TRUE,"Лист3"}</definedName>
    <definedName name="vdfffffffffffffffffff">[0]!vdfffffffffffffffffff</definedName>
    <definedName name="VDOC">#REF!</definedName>
    <definedName name="version">[29]Инструкция!$B$3</definedName>
    <definedName name="vffffffffffffffffffff">[0]!vffffffffffffffffffff</definedName>
    <definedName name="vfgfffffffffffffffff">[0]!vfgfffffffffffffffff</definedName>
    <definedName name="vggf">[4]!vggf</definedName>
    <definedName name="vghfgddfsdaas">[0]!vghfgddfsdaas</definedName>
    <definedName name="vn" hidden="1">{#N/A,#N/A,TRUE,"Лист1";#N/A,#N/A,TRUE,"Лист2";#N/A,#N/A,TRUE,"Лист3"}</definedName>
    <definedName name="VV">[0]!VV</definedName>
    <definedName name="vvbnbv">[0]!vvbnbv</definedName>
    <definedName name="vvvffffffffffffffffff">[0]!vvvffffffffffffffffff</definedName>
    <definedName name="w">[0]!w</definedName>
    <definedName name="waddddddddddddddddddd" hidden="1">{#N/A,#N/A,TRUE,"Лист1";#N/A,#N/A,TRUE,"Лист2";#N/A,#N/A,TRUE,"Лист3"}</definedName>
    <definedName name="wdsfdsssssssssssssssssss">[0]!wdsfdsssssssssssssssssss</definedName>
    <definedName name="we">[0]!we</definedName>
    <definedName name="wefwce">[1]!wefwce</definedName>
    <definedName name="wefwef">[1]!wefwef</definedName>
    <definedName name="werrytruy">[0]!werrytruy</definedName>
    <definedName name="wertryt">[0]!wertryt</definedName>
    <definedName name="wesddddddddddddddddd" hidden="1">{#N/A,#N/A,TRUE,"Лист1";#N/A,#N/A,TRUE,"Лист2";#N/A,#N/A,TRUE,"Лист3"}</definedName>
    <definedName name="wetrtyruy">[0]!wetrtyruy</definedName>
    <definedName name="WHSEMHR01">#REF!</definedName>
    <definedName name="WHSEMHRLE">#REF!</definedName>
    <definedName name="WHSEVOL01">#REF!</definedName>
    <definedName name="WHSEVOLLE">#REF!</definedName>
    <definedName name="WiP">#REF!</definedName>
    <definedName name="WIPMargin">#REF!</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wwwwwwwww">[0]!wwwwwwwwwwwww</definedName>
    <definedName name="xcbvbnbm">[0]!xcbvbnbm</definedName>
    <definedName name="xcfdfdfffffffffffff">[0]!xcfdfdfffffffffffff</definedName>
    <definedName name="xczn">[4]!xczn</definedName>
    <definedName name="xdsfds">[0]!xdsfds</definedName>
    <definedName name="xfh">[4]!xfh</definedName>
    <definedName name="XML_ORG_LIST_TAG_NAMES">#REF!</definedName>
    <definedName name="xoz_r">#REF!</definedName>
    <definedName name="xvcbvcbn">[0]!xvcbvcbn</definedName>
    <definedName name="xvccvcbn">[0]!xvccvcbn</definedName>
    <definedName name="xvdsvf">[0]!xvdsvf</definedName>
    <definedName name="xwxc">[0]!xwxc</definedName>
    <definedName name="xxxxx">[0]!xxxxx</definedName>
    <definedName name="xzxsassssssssssssssss">[0]!xzxsassssssssssssssss</definedName>
    <definedName name="y">[0]!y</definedName>
    <definedName name="year">[30]Справочники!$J$1:$J$15</definedName>
    <definedName name="yfgdfdfffffffffffff" hidden="1">{#N/A,#N/A,TRUE,"Лист1";#N/A,#N/A,TRUE,"Лист2";#N/A,#N/A,TRUE,"Лист3"}</definedName>
    <definedName name="yggfgffffffffff">[0]!yggfgffffffffff</definedName>
    <definedName name="yghk">[4]!yghk</definedName>
    <definedName name="yhiuyhiuyhi">[0]!yhiuyhiuyhi</definedName>
    <definedName name="yi">[4]!yi</definedName>
    <definedName name="yiujhuuuuuuuuuuuuuuuuu">[0]!yiujhuuuuuuuuuuuuuuuuu</definedName>
    <definedName name="yiuyiub">[0]!yiuyiub</definedName>
    <definedName name="yt">[0]!yt</definedName>
    <definedName name="ytgfgffffffffffffff">[0]!ytgfgffffffffffffff</definedName>
    <definedName name="ytghfgd">[0]!ytghfgd</definedName>
    <definedName name="ytghgggggggggggg">[0]!ytghgggggggggggg</definedName>
    <definedName name="ytouy">[0]!ytouy</definedName>
    <definedName name="yttttttttttttttt">[0]!yttttttttttttttt</definedName>
    <definedName name="ytttttttttttttttttttt" hidden="1">{#N/A,#N/A,TRUE,"Лист1";#N/A,#N/A,TRUE,"Лист2";#N/A,#N/A,TRUE,"Лист3"}</definedName>
    <definedName name="ytuiytu">[0]!ytuiytu</definedName>
    <definedName name="ytyggggggggggggggg" hidden="1">{#N/A,#N/A,TRUE,"Лист1";#N/A,#N/A,TRUE,"Лист2";#N/A,#N/A,TRUE,"Лист3"}</definedName>
    <definedName name="yu">[4]!yu</definedName>
    <definedName name="yuk">[4]!yuk</definedName>
    <definedName name="yukyukyukuyk">[0]!yukyukyukuyk</definedName>
    <definedName name="yuo">[0]!yuo</definedName>
    <definedName name="yutghhhhhhhhhhhhhhhhhh">[0]!yutghhhhhhhhhhhhhhhhhh</definedName>
    <definedName name="yutyttry">[0]!yutyttry</definedName>
    <definedName name="yuuyjhg">[0]!yuuyjhg</definedName>
    <definedName name="yuyuy">[0]!yuyuy</definedName>
    <definedName name="yy">[0]!yy</definedName>
    <definedName name="yyu">#N/A</definedName>
    <definedName name="yyy">[0]!yyy</definedName>
    <definedName name="yyyjjjj" hidden="1">{#N/A,#N/A,FALSE,"Себестоимсть-97"}</definedName>
    <definedName name="z">#REF!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[0]!zcxvcvcbvvn</definedName>
    <definedName name="zdnm">[4]!zdnm</definedName>
    <definedName name="ZERO">#REF!</definedName>
    <definedName name="zip">#N/A</definedName>
    <definedName name="zzzzzzzzzzzzzzzzz">[0]!zzzzzzzzzzzzzzzzz</definedName>
    <definedName name="а">#REF!</definedName>
    <definedName name="А1">'[73]1.3. Неподконтрольные'!#REF!</definedName>
    <definedName name="А21">#REF!</definedName>
    <definedName name="А27">#N/A</definedName>
    <definedName name="А27_34">"$#ССЫЛ!.$B$27"</definedName>
    <definedName name="А77">[74]Рейтинг!$A$14</definedName>
    <definedName name="А8">#REF!</definedName>
    <definedName name="аа">[0]!аа</definedName>
    <definedName name="ааа">#REF!</definedName>
    <definedName name="ааааа">#N/A</definedName>
    <definedName name="АААААААА">[0]!АААААААА</definedName>
    <definedName name="ааагнннаш">#N/A</definedName>
    <definedName name="абон.пл">#N/A</definedName>
    <definedName name="ав">[0]!ав</definedName>
    <definedName name="ававпаврпв">[0]!ававпаврпв</definedName>
    <definedName name="авауеу">#N/A</definedName>
    <definedName name="авг">#REF!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'[75]ИТ-бюджет'!$L$5:$L$99</definedName>
    <definedName name="аичавыукфцу">[0]!аичавыукфцу</definedName>
    <definedName name="ал">#REF!</definedName>
    <definedName name="АМ">[0]!АМ</definedName>
    <definedName name="АМВА">[0]!АМВА</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#REF!</definedName>
    <definedName name="анблоки_вн">#REF!</definedName>
    <definedName name="анблоки_ВСЕГО">#REF!</definedName>
    <definedName name="анблоки_РА">#REF!</definedName>
    <definedName name="АнМ">'[76]Гр5(о)'!#REF!</definedName>
    <definedName name="АО_Ремонт">'[38]4'!#REF!</definedName>
    <definedName name="АО_экспл">'[38]4'!#REF!</definedName>
    <definedName name="АОЛАЛЛ">[0]!АОЛАЛЛ</definedName>
    <definedName name="аотр">'[77]ИТ-бюджет'!$L$5:$L$99</definedName>
    <definedName name="ап">[0]!ап</definedName>
    <definedName name="апапарп">[0]!апапарп</definedName>
    <definedName name="апиав">#N/A</definedName>
    <definedName name="апир">'[78]ИТ-бюджет'!$L$5:$L$99</definedName>
    <definedName name="аппячфы">[0]!аппячфы</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[0]!аптпат</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[0]!АРВЕР</definedName>
    <definedName name="Арендая_плата">#REF!</definedName>
    <definedName name="Арт">#N/A</definedName>
    <definedName name="атапчь">#N/A</definedName>
    <definedName name="АТП">#REF!</definedName>
    <definedName name="ау">'[79]ИТ-бюджет'!$L$5:$L$99</definedName>
    <definedName name="аш">#N/A</definedName>
    <definedName name="аяыпамыпмипи">[0]!аяыпамыпмипи</definedName>
    <definedName name="б">[0]!б</definedName>
    <definedName name="база">[80]SHPZ!$A$1:$BC$4313</definedName>
    <definedName name="база_2">#REF!</definedName>
    <definedName name="_xlnm.Database">#REF!</definedName>
    <definedName name="база1">#REF!</definedName>
    <definedName name="база2">#REF!</definedName>
    <definedName name="база3">#REF!</definedName>
    <definedName name="Базовые">'[81]Производство электроэнергии'!$A$95</definedName>
    <definedName name="базовый_год">#REF!</definedName>
    <definedName name="БазовыйПериод">[82]Заголовок!$B$15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[83]Баланс!$D$60</definedName>
    <definedName name="балансовая">#REF!</definedName>
    <definedName name="бб">[0]!бб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2_2">'[84]БД-2-2-П'!#REF!</definedName>
    <definedName name="БД_2_3">#REF!</definedName>
    <definedName name="БДДР">#N/A</definedName>
    <definedName name="БИ_1_1">#REF!</definedName>
    <definedName name="БИ_1_10">#REF!</definedName>
    <definedName name="БИ_1_2">#REF!</definedName>
    <definedName name="БИ_2_11_П">'[85]БИ-2-18-П'!$B$8</definedName>
    <definedName name="БИ_2_14">'[85]БИ-2-19-П'!$B$8</definedName>
    <definedName name="БИ_2_3">#REF!</definedName>
    <definedName name="БИ_2_4">#REF!</definedName>
    <definedName name="БИ_2_5">'[85]БИ-2-7-П'!$B$8</definedName>
    <definedName name="БИ_2_6">'[85]БИ-2-9-П'!$B$8</definedName>
    <definedName name="БИ_2_7">#REF!</definedName>
    <definedName name="БИ_2_8">'[85]БИ-2-14-П'!$B$8</definedName>
    <definedName name="БИ_2_9">'[85]БИ-2-16-П'!$B$8</definedName>
    <definedName name="БР_2_20_П">#REF!</definedName>
    <definedName name="БР_2_3_П">#REF!</definedName>
    <definedName name="БР_2_6_П">#REF!</definedName>
    <definedName name="БР_3_4">#REF!</definedName>
    <definedName name="БР_РСК">#REF!</definedName>
    <definedName name="БС">[86]Справочники!$A$4:$A$6</definedName>
    <definedName name="БЩ">[0]!БЩ</definedName>
    <definedName name="Бюдж_расч_зак_МТР">#REF!</definedName>
    <definedName name="Бюдж_расч_усл_ТОиР">#REF!</definedName>
    <definedName name="Бюджет_движ_СК">#REF!</definedName>
    <definedName name="Бюджет_закуп_запасов_МТР_ЦС">'[87]Закупки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'[88]БФ-2-8-П'!#REF!</definedName>
    <definedName name="Бюджет_Расчетов_по_ФВ_АУ_МРСК">'[89]БФ-2-13-П'!#REF!</definedName>
    <definedName name="Бюджет_расчетов_по_ФВ_РСК">'[90]БФ-2-13-П'!$B$6</definedName>
    <definedName name="Бюджет_РБП_РСК">[91]РБП!#REF!</definedName>
    <definedName name="Бюджет_усл_подрядчиков_ТОиР_РСК">#REF!</definedName>
    <definedName name="Бюджет_ФОТ_ТОиР_РСК">#REF!</definedName>
    <definedName name="Бюджетные_электроэнергии">'[81]Производство электроэнергии'!$A$111</definedName>
    <definedName name="в">[0]!в</definedName>
    <definedName name="В1">#REF!</definedName>
    <definedName name="в23ё">[0]!в23ё</definedName>
    <definedName name="В779">#REF!</definedName>
    <definedName name="ва">#REF!</definedName>
    <definedName name="валоы">[4]!валоы</definedName>
    <definedName name="вамвапм">'[92]ИТ-бюджет'!$L$5:$L$98</definedName>
    <definedName name="ваорлап" hidden="1">{#N/A,#N/A,TRUE,"Лист1";#N/A,#N/A,TRUE,"Лист2";#N/A,#N/A,TRUE,"Лист3"}</definedName>
    <definedName name="вап">[0]!вап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[0]!Вар.их</definedName>
    <definedName name="Вар.КАЛМЭ">[0]!Вар.КАЛМЭ</definedName>
    <definedName name="ВАРЕР">[0]!ВАРЕР</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[0]!вв</definedName>
    <definedName name="вв110">'[93]ПС рек'!#REF!</definedName>
    <definedName name="вв20">'[93]ПС рек'!#REF!</definedName>
    <definedName name="вв220">'[93]ПС рек'!#REF!</definedName>
    <definedName name="вв330">'[93]ПС рек'!#REF!</definedName>
    <definedName name="вв35">'[93]ПС рек'!#REF!</definedName>
    <definedName name="вв500">'[93]ПС рек'!#REF!</definedName>
    <definedName name="вв750">'[93]ПС рек'!#REF!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ид_Бизнеса">[94]t_настройки!#REF!</definedName>
    <definedName name="Видтарифпонаселению">[95]Const!$Q$35</definedName>
    <definedName name="Виды_деятельности">[96]t_настройки!$I$43:$I$61</definedName>
    <definedName name="витт" hidden="1">{#N/A,#N/A,TRUE,"Лист1";#N/A,#N/A,TRUE,"Лист2";#N/A,#N/A,TRUE,"Лист3"}</definedName>
    <definedName name="вка">#N/A</definedName>
    <definedName name="ВЛТРАССА">'[93]ЛЭП нов'!#REF!</definedName>
    <definedName name="вм">[0]!вм</definedName>
    <definedName name="вмивртвр">[0]!вмивртвр</definedName>
    <definedName name="вн20">'[93]ПС рек'!#REF!</definedName>
    <definedName name="восемь">#REF!</definedName>
    <definedName name="вп">'[92]ИТ-бюджет'!$L$5:$L$98</definedName>
    <definedName name="впаавп">#REF!</definedName>
    <definedName name="впававапв">[0]!впававапв</definedName>
    <definedName name="впавпапаарп">[0]!впавпапаарп</definedName>
    <definedName name="впарп">'[97]ИТ-бюджет'!$L$5:$L$99</definedName>
    <definedName name="вралгн">#N/A</definedName>
    <definedName name="вртт">[0]!вртт</definedName>
    <definedName name="вс">[98]расшифровка!#REF!</definedName>
    <definedName name="всего">'[93]ПС рек'!#REF!</definedName>
    <definedName name="вск_вн">#REF!</definedName>
    <definedName name="вск_ВСЕГО">#REF!</definedName>
    <definedName name="ВТОП">#REF!</definedName>
    <definedName name="второй">#REF!</definedName>
    <definedName name="вуавпаорпл">[0]!вуавпаорпл</definedName>
    <definedName name="вуквпапрпорлд">[0]!вуквпапрпорлд</definedName>
    <definedName name="вуув" hidden="1">{#N/A,#N/A,TRUE,"Лист1";#N/A,#N/A,TRUE,"Лист2";#N/A,#N/A,TRUE,"Лист3"}</definedName>
    <definedName name="вшщз">#N/A</definedName>
    <definedName name="выап" hidden="1">#REF!</definedName>
    <definedName name="выв">#REF!</definedName>
    <definedName name="Вып_н_2003">'[69]Текущие цены'!#REF!</definedName>
    <definedName name="вып_н_2004">'[69]Текущие цены'!#REF!</definedName>
    <definedName name="Вып_ОФ_с_пц">[69]рабочий!$Y$202:$AP$224</definedName>
    <definedName name="Вып_оф_с_цпг">'[69]Текущие цены'!#REF!</definedName>
    <definedName name="Вып_с_новых_ОФ">[69]рабочий!$Y$277:$AP$299</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hidden="1">{#N/A,#N/A,TRUE,"Лист1";#N/A,#N/A,TRUE,"Лист2";#N/A,#N/A,TRUE,"Лист3"}</definedName>
    <definedName name="вяр">#N/A</definedName>
    <definedName name="Г">[1]!Г</definedName>
    <definedName name="газ_кокс">#REF!</definedName>
    <definedName name="галя">[0]!галя</definedName>
    <definedName name="гг">[0]!гг</definedName>
    <definedName name="ггг">[0]!ггг</definedName>
    <definedName name="гггр">[0]!гггр</definedName>
    <definedName name="генерация">[0]!генерация</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[0]!глнрлоророр</definedName>
    <definedName name="гн">[1]!гн</definedName>
    <definedName name="гнгепнапра" hidden="1">{#N/A,#N/A,TRUE,"Лист1";#N/A,#N/A,TRUE,"Лист2";#N/A,#N/A,TRUE,"Лист3"}</definedName>
    <definedName name="гнгопропрппра">[0]!гнгопропрппра</definedName>
    <definedName name="гнеорпопорпропр">[0]!гнеорпопорпропр</definedName>
    <definedName name="гнлзщ">[0]!гнлзщ</definedName>
    <definedName name="гнн">#N/A</definedName>
    <definedName name="гннрпррапапв">[0]!гннрпррапапв</definedName>
    <definedName name="гнортимв">[0]!гнортимв</definedName>
    <definedName name="гнрпрпап">[0]!гнрпрпап</definedName>
    <definedName name="Год">[96]t_настройки!$I$8:$I$20</definedName>
    <definedName name="Год_без_ХВО">#N/A</definedName>
    <definedName name="Год_выбрано">[96]t_настройки!$I$81</definedName>
    <definedName name="Год_Выбрано_Название">[96]t_настройки!$J$75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[0]!гороппрапа</definedName>
    <definedName name="гошгрииапв">[0]!гошгрииапв</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[96]t_настройки!$I$94:$I$101</definedName>
    <definedName name="График_3_параметр">[96]t_настройки!$I$104:$I$105</definedName>
    <definedName name="грприрцфв00ав98" hidden="1">{#N/A,#N/A,TRUE,"Лист1";#N/A,#N/A,TRUE,"Лист2";#N/A,#N/A,TRUE,"Лист3"}</definedName>
    <definedName name="группировка">#REF!</definedName>
    <definedName name="грфинцкавг98Х" hidden="1">{#N/A,#N/A,TRUE,"Лист1";#N/A,#N/A,TRUE,"Лист2";#N/A,#N/A,TRUE,"Лист3"}</definedName>
    <definedName name="гш">[18]!гш</definedName>
    <definedName name="гшгш" hidden="1">{#N/A,#N/A,TRUE,"Лист1";#N/A,#N/A,TRUE,"Лист2";#N/A,#N/A,TRUE,"Лист3"}</definedName>
    <definedName name="гшпд">#REF!</definedName>
    <definedName name="гшщ">#N/A</definedName>
    <definedName name="гэс3">[0]!гэс3</definedName>
    <definedName name="Д">[0]!Д</definedName>
    <definedName name="да">[99]Списки!$D$1:$D$3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[0]!ДГШ</definedName>
    <definedName name="дд">#N/A</definedName>
    <definedName name="ддд">[0]!ддд</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#REF!</definedName>
    <definedName name="дек2">#REF!</definedName>
    <definedName name="Дефл_ц_пред_год">'[69]Текущие цены'!$AT$36:$BK$58</definedName>
    <definedName name="Дефлятор_годовой">'[69]Текущие цены'!$Y$4:$AP$27</definedName>
    <definedName name="Дефлятор_цепной">'[69]Текущие цены'!$Y$36:$AP$58</definedName>
    <definedName name="дж">[0]!дж</definedName>
    <definedName name="ДЗО_Выбрано">[96]t_настройки!$I$78</definedName>
    <definedName name="ДЗО_Выбрано_Название">[100]t_настройки!$I$87</definedName>
    <definedName name="ДиапазонЗащиты">#REF!,#REF!,#REF!,#REF!,[0]!P1_ДиапазонЗащиты,[0]!P2_ДиапазонЗащиты,[0]!P3_ДиапазонЗащиты,[0]!P4_ДиапазонЗащиты</definedName>
    <definedName name="Дисконт">#REF!</definedName>
    <definedName name="длдлд">[0]!длдлд</definedName>
    <definedName name="дллллоиммссч">[0]!дллллоиммссч</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л">#REF!</definedName>
    <definedName name="доли1">'[101]эл ст'!$A$368:$IV$368</definedName>
    <definedName name="доллар_единный">28.5</definedName>
    <definedName name="Доллар_Единый">33.7</definedName>
    <definedName name="доо">#N/A</definedName>
    <definedName name="доопатмо">[0]!доопатмо</definedName>
    <definedName name="Дополнение">[0]!Дополнение</definedName>
    <definedName name="Доход">#N/A</definedName>
    <definedName name="ДРУГОЕ">[102]Справочники!$A$26:$A$28</definedName>
    <definedName name="ДС">#REF!</definedName>
    <definedName name="дтп">'[93]ПС рек'!#REF!</definedName>
    <definedName name="дунит_об._тонн">#REF!</definedName>
    <definedName name="дунит_обож.">#REF!</definedName>
    <definedName name="дшголлололол" hidden="1">{#N/A,#N/A,TRUE,"Лист1";#N/A,#N/A,TRUE,"Лист2";#N/A,#N/A,TRUE,"Лист3"}</definedName>
    <definedName name="дшлгорормсм">[0]!дшлгорормсм</definedName>
    <definedName name="дшлолоирмпр">[0]!дшлолоирмпр</definedName>
    <definedName name="дшшгргрп">[0]!дшшгргрп</definedName>
    <definedName name="дщ">[18]!дщ</definedName>
    <definedName name="дщл">[18]!дщл</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[0]!еапарпорпол</definedName>
    <definedName name="еаш">#N/A</definedName>
    <definedName name="евапараорплор" hidden="1">{#N/A,#N/A,TRUE,"Лист1";#N/A,#N/A,TRUE,"Лист2";#N/A,#N/A,TRUE,"Лист3"}</definedName>
    <definedName name="евншшш">#N/A</definedName>
    <definedName name="ед">'[38]4'!#REF!</definedName>
    <definedName name="ед_изм">#REF!</definedName>
    <definedName name="ее">[0]!ее</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кваппрмрп">[0]!екваппрмрп</definedName>
    <definedName name="екнкеын">#N/A</definedName>
    <definedName name="ен">#N/A</definedName>
    <definedName name="епке">[18]!епке</definedName>
    <definedName name="епор" hidden="1">#REF!,#REF!,#REF!,#REF!</definedName>
    <definedName name="ера">#N/A</definedName>
    <definedName name="ЕРОЕО">[0]!ЕРОЕО</definedName>
    <definedName name="еще">[0]!еще</definedName>
    <definedName name="ж">[0]!ж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[0]!жд</definedName>
    <definedName name="жддлолпраапва">[0]!жддлолпраапва</definedName>
    <definedName name="ждждлдлодл" hidden="1">{#N/A,#N/A,TRUE,"Лист1";#N/A,#N/A,TRUE,"Лист2";#N/A,#N/A,TRUE,"Лист3"}</definedName>
    <definedName name="жж">[0]!жж</definedName>
    <definedName name="жжж">[0]!жжж</definedName>
    <definedName name="жжжжж">[0]!жжжжж</definedName>
    <definedName name="жжжжжжжжжж">#N/A</definedName>
    <definedName name="жздлдооррапав">[0]!жздлдооррапав</definedName>
    <definedName name="жзлдолорапрв">[0]!жзлдолорапрв</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[0]!жшжщжж</definedName>
    <definedName name="жщшжщжж">[0]!жщшжщжж</definedName>
    <definedName name="жэ">[0]!жэ</definedName>
    <definedName name="з">[0]!з</definedName>
    <definedName name="з4">#REF!</definedName>
    <definedName name="_xlnm.Print_Titles">'[103]ИТОГИ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АЭС">[0]!ЗГАЭС</definedName>
    <definedName name="зз">[0]!зз</definedName>
    <definedName name="ззз">[0]!ззз</definedName>
    <definedName name="зззз">[0]!зззз</definedName>
    <definedName name="Зитп">#REF!</definedName>
    <definedName name="Зиэ">#REF!</definedName>
    <definedName name="Знн">#REF!</definedName>
    <definedName name="ЗП1">[104]Лист13!$A$2</definedName>
    <definedName name="ЗП2">[104]Лист13!$B$2</definedName>
    <definedName name="ЗП3">[104]Лист13!$C$2</definedName>
    <definedName name="ЗП4">[104]Лист13!$D$2</definedName>
    <definedName name="Зпсс">#REF!</definedName>
    <definedName name="Зпсэ">#REF!</definedName>
    <definedName name="Зпт">#REF!</definedName>
    <definedName name="Зсн">#REF!</definedName>
    <definedName name="зщ">[18]!зщ</definedName>
    <definedName name="зщдллоопн">[0]!зщдллоопн</definedName>
    <definedName name="зщзшщшггрса">[0]!зщзшщшггрса</definedName>
    <definedName name="зщщщшгрпаав" hidden="1">{#N/A,#N/A,TRUE,"Лист1";#N/A,#N/A,TRUE,"Лист2";#N/A,#N/A,TRUE,"Лист3"}</definedName>
    <definedName name="ЗЭС">#N/A</definedName>
    <definedName name="и">[0]!и</definedName>
    <definedName name="и_эсо_вн">#REF!</definedName>
    <definedName name="и_эсо_сн1">#REF!</definedName>
    <definedName name="ИА">[99]Списки!$B$1:$B$12</definedName>
    <definedName name="иеркаецуф">[0]!иеркаецуф</definedName>
    <definedName name="Извлечение_ИМ">#REF!</definedName>
    <definedName name="_xlnm.Extract">#REF!</definedName>
    <definedName name="ии">[0]!ии</definedName>
    <definedName name="иии">[0]!иии</definedName>
    <definedName name="ииии">[0]!ииии</definedName>
    <definedName name="ииииит">#N/A</definedName>
    <definedName name="иипиииии">[0]!иипиииии</definedName>
    <definedName name="ий">[0]!ий</definedName>
    <definedName name="имп">'[105]ИТ-бюджет'!$L$5:$L$99</definedName>
    <definedName name="Имя_периода">'[38]4'!$A$14</definedName>
    <definedName name="Инвестиции">[0]!Инвестиции</definedName>
    <definedName name="инвестпрограмма">[0]!инвестпрограмма</definedName>
    <definedName name="индцкавг98" hidden="1">{#N/A,#N/A,TRUE,"Лист1";#N/A,#N/A,TRUE,"Лист2";#N/A,#N/A,TRUE,"Лист3"}</definedName>
    <definedName name="ИО">[106]Const!$Q$7</definedName>
    <definedName name="иорироио">#N/A</definedName>
    <definedName name="иполрж" hidden="1">'[8]на 1 тут'!#REF!</definedName>
    <definedName name="ирина">[0]!ирина</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ь">#N/A</definedName>
    <definedName name="иу">[1]!иу</definedName>
    <definedName name="июл">#REF!</definedName>
    <definedName name="июл2">#REF!</definedName>
    <definedName name="июн">#REF!</definedName>
    <definedName name="июн2">#REF!</definedName>
    <definedName name="й">[0]!й</definedName>
    <definedName name="йй">[0]!йй</definedName>
    <definedName name="ййй">[0]!ййй</definedName>
    <definedName name="йййййййййййййййййййййййй">[0]!йййййййййййййййййййййййй</definedName>
    <definedName name="йфц">[0]!йфц</definedName>
    <definedName name="йц">[0]!йц</definedName>
    <definedName name="йцу">#N/A</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7">#REF!</definedName>
    <definedName name="капстр_ОГП">#REF!</definedName>
    <definedName name="карбамид">#REF!</definedName>
    <definedName name="КачГОК">#REF!</definedName>
    <definedName name="Кв">#REF!</definedName>
    <definedName name="кв3">[0]!кв3</definedName>
    <definedName name="квартал">[0]!квартал</definedName>
    <definedName name="квырмпро">[0]!квырмпро</definedName>
    <definedName name="кг">[0]!кг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[0]!ке</definedName>
    <definedName name="кег">#N/A</definedName>
    <definedName name="кей">#N/A</definedName>
    <definedName name="кеппппппппппп" hidden="1">{#N/A,#N/A,TRUE,"Лист1";#N/A,#N/A,TRUE,"Лист2";#N/A,#N/A,TRUE,"Лист3"}</definedName>
    <definedName name="кк">[0]!кк</definedName>
    <definedName name="ккк">[107]тар!#REF!</definedName>
    <definedName name="Классификатор">[99]Списки!$C$2:$C$36</definedName>
    <definedName name="Кн">#REF!</definedName>
    <definedName name="Код_колонки_свода">'[38]4'!$B$12</definedName>
    <definedName name="Код_колонки_свода_2">'[38]4'!#REF!</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'[38]4'!$B$15</definedName>
    <definedName name="коммерч_КХП">#REF!</definedName>
    <definedName name="компенсация">[0]!компенсация</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[0]!кп</definedName>
    <definedName name="кпгэс">[0]!кпгэс</definedName>
    <definedName name="кпнрг">[0]!кпнрг</definedName>
    <definedName name="КРЕДИТ_кон">#REF!</definedName>
    <definedName name="КРЕДИТ_нач">#REF!</definedName>
    <definedName name="криолит_БРАЗ_РА">#REF!</definedName>
    <definedName name="криолит_РА">#REF!</definedName>
    <definedName name="_xlnm.Criteria">#REF!</definedName>
    <definedName name="Критерии_ИМ">#REF!</definedName>
    <definedName name="критерий">#REF!</definedName>
    <definedName name="крпр">'[97]ИТ-бюджет'!$L$5:$L$99</definedName>
    <definedName name="КРЭС">[1]!КРЭС</definedName>
    <definedName name="ктджщз">[0]!ктджщз</definedName>
    <definedName name="Ктэс1э">#REF!</definedName>
    <definedName name="Ктэс2э">#REF!</definedName>
    <definedName name="Ктэсэ">#REF!</definedName>
    <definedName name="Ктэсэ1">#REF!</definedName>
    <definedName name="Ктэсэ2">#REF!</definedName>
    <definedName name="ку">[0]!ку</definedName>
    <definedName name="Кубаньэнерго">#REF!</definedName>
    <definedName name="кувп">'[108]ИТ-бюджет'!$L$5:$L$99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[1]!л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[0]!лара</definedName>
    <definedName name="ЛГОК_тонн">#REF!</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[0]!лдолрорваы</definedName>
    <definedName name="лена">[0]!лена</definedName>
    <definedName name="Ленэнерго">#REF!</definedName>
    <definedName name="лжр">#REF!</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P1_T29?L10</definedName>
    <definedName name="ллл">#REF!</definedName>
    <definedName name="лллл">[0]!лллл</definedName>
    <definedName name="ло">[0]!ло</definedName>
    <definedName name="лод">[0]!лод</definedName>
    <definedName name="лоититмим">[0]!лоититмим</definedName>
    <definedName name="лолориапвав">[0]!лолориапвав</definedName>
    <definedName name="лолорорм">[0]!лолорорм</definedName>
    <definedName name="лолроипр">[0]!лолроипр</definedName>
    <definedName name="лом_ВСЕГО">#REF!</definedName>
    <definedName name="лоорпрсмп">[0]!лоорпрсмп</definedName>
    <definedName name="лор">[0]!лор</definedName>
    <definedName name="лоридо">#N/A</definedName>
    <definedName name="лормрл">#N/A</definedName>
    <definedName name="лоролропапрапапа">[0]!лоролропапрапапа</definedName>
    <definedName name="лорпрмисмсчвааычв">[0]!лорпрмисмсчвааычв</definedName>
    <definedName name="лорроакеа">[0]!лорроакеа</definedName>
    <definedName name="лщд">[18]!лщд</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[0]!льтоиаваыв</definedName>
    <definedName name="льэлэ">#N/A</definedName>
    <definedName name="М1">[109]ПРОГНОЗ_1!#REF!</definedName>
    <definedName name="М10_2">#N/A</definedName>
    <definedName name="м8">[0]!м8</definedName>
    <definedName name="МАВПРНО">[0]!МАВПРНО</definedName>
    <definedName name="май">#REF!</definedName>
    <definedName name="май2">#REF!</definedName>
    <definedName name="мам">[0]!мам</definedName>
    <definedName name="мар">#REF!</definedName>
    <definedName name="мар2">#REF!</definedName>
    <definedName name="марэм" hidden="1">'[8]на 1 тут'!#REF!</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иапвв">[0]!мииапвв</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[0]!ммм</definedName>
    <definedName name="Модель2">#REF!</definedName>
    <definedName name="Мониторинг1">'[110]Гр5(о)'!#REF!</definedName>
    <definedName name="МОЭСК">#REF!</definedName>
    <definedName name="мпачывя" hidden="1">'[8]на 1 тут'!#REF!</definedName>
    <definedName name="мпрмрпсвачва">[0]!мпрмрпсвачва</definedName>
    <definedName name="МПС_опл_ден">#REF!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[0]!мсапваывф</definedName>
    <definedName name="МСК">'[93]ЛЭП нов'!#REF!</definedName>
    <definedName name="мсчвавя">[0]!мсчвавя</definedName>
    <definedName name="мсчч">#N/A</definedName>
    <definedName name="мтп">'[93]ПС рек'!#REF!</definedName>
    <definedName name="мым">[0]!мым</definedName>
    <definedName name="н">#REF!</definedName>
    <definedName name="Н5">[111]Данные!$I$7</definedName>
    <definedName name="н78е">[0]!н78е</definedName>
    <definedName name="Нав_ПерТЭ">[14]навигация!$A$39</definedName>
    <definedName name="Нав_ПерЭЭ">[14]навигация!$A$13</definedName>
    <definedName name="Нав_ПрТЭ">[14]навигация!$A$21</definedName>
    <definedName name="Нав_ПрЭЭ">[14]навигация!$A$4</definedName>
    <definedName name="Нав_Финансы">[14]навигация!$A$41</definedName>
    <definedName name="Нав_Финансы2">[63]навигация!#REF!</definedName>
    <definedName name="название">'[112]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'[93]ПС рек'!#REF!</definedName>
    <definedName name="наропплон">[0]!наропплон</definedName>
    <definedName name="Население">'[81]Производство электроэнергии'!$A$124</definedName>
    <definedName name="ната">#REF!</definedName>
    <definedName name="наташа">#REF!</definedName>
    <definedName name="наценка_FTD_2">30%</definedName>
    <definedName name="начисл">#REF!</definedName>
    <definedName name="нгг">[0]!нгг</definedName>
    <definedName name="нгеинсцф">[0]!нгеинсцф</definedName>
    <definedName name="нгневаапор" hidden="1">{#N/A,#N/A,TRUE,"Лист1";#N/A,#N/A,TRUE,"Лист2";#N/A,#N/A,TRUE,"Лист3"}</definedName>
    <definedName name="НДС">[113]Макро!$B$8</definedName>
    <definedName name="неамрр">[0]!неамрр</definedName>
    <definedName name="нееегенененененененннене">[0]!нееегенененененененннене</definedName>
    <definedName name="ненрпп">[0]!ненрпп</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т">[99]Списки!$F$1:$F$2</definedName>
    <definedName name="НЗП">#REF!</definedName>
    <definedName name="нн">[0]!нн</definedName>
    <definedName name="ннн">[0]!ннн</definedName>
    <definedName name="НННН">[0]!НННН</definedName>
    <definedName name="ннннннннннн">[0]!ннннннннннн</definedName>
    <definedName name="НО_опл_ден">#REF!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[69]рабочий!$F$305:$W$327</definedName>
    <definedName name="новые_ОФ_2004">[69]рабочий!$F$335:$W$357</definedName>
    <definedName name="новые_ОФ_а_всего">[69]рабочий!$F$767:$V$789</definedName>
    <definedName name="новые_ОФ_всего">[69]рабочий!$F$1331:$V$1353</definedName>
    <definedName name="новые_ОФ_п_всего">[69]рабочий!$F$1293:$V$1315</definedName>
    <definedName name="новый" hidden="1">#REF!,#REF!,#REF!,#REF!,#REF!,P1_SCOPE_NotInd2,P2_SCOPE_NotInd2,P3_SCOPE_NotInd2</definedName>
    <definedName name="Номер">#REF!</definedName>
    <definedName name="Номер_ДЗО">[114]База!$I$43</definedName>
    <definedName name="ноя">#REF!</definedName>
    <definedName name="ноя2">#REF!</definedName>
    <definedName name="Нояб">[18]!Нояб</definedName>
    <definedName name="Ноябрь">[18]!Ноябрь</definedName>
    <definedName name="НСРФ">[115]Регионы!$A$2:$A$88</definedName>
    <definedName name="НСРФ2">#REF!</definedName>
    <definedName name="НТУ">#REF!</definedName>
    <definedName name="ншш" hidden="1">{#N/A,#N/A,TRUE,"Лист1";#N/A,#N/A,TRUE,"Лист2";#N/A,#N/A,TRUE,"Лист3"}</definedName>
    <definedName name="о">[1]!о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'[38]4'!#REF!</definedName>
    <definedName name="обл1">[0]!обл1</definedName>
    <definedName name="_xlnm.Print_Area">#REF!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[0]!огпорпарсм</definedName>
    <definedName name="ограничение">[1]!ограничение</definedName>
    <definedName name="огтитимисмсмсва">[0]!огтитимисмсмсва</definedName>
    <definedName name="одкз110">'[93]ПС рек'!#REF!</definedName>
    <definedName name="одкз220">'[93]ПС рек'!#REF!</definedName>
    <definedName name="одкз35">'[93]ПС рек'!#REF!</definedName>
    <definedName name="оенлгл">[0]!оенлгл</definedName>
    <definedName name="ок">#N/A</definedName>
    <definedName name="окалина">#REF!</definedName>
    <definedName name="окраска_05">[69]окраска!$C$7:$Z$30</definedName>
    <definedName name="окраска_06">[69]окраска!$C$35:$Z$58</definedName>
    <definedName name="окраска_07">[69]окраска!$C$63:$Z$86</definedName>
    <definedName name="окраска_08">[69]окраска!$C$91:$Z$114</definedName>
    <definedName name="окраска_09">[69]окраска!$C$119:$Z$142</definedName>
    <definedName name="окраска_10">[69]окраска!$C$147:$Z$170</definedName>
    <definedName name="окраска_11">[69]окраска!$C$175:$Z$198</definedName>
    <definedName name="окраска_12">[69]окраска!$C$203:$Z$226</definedName>
    <definedName name="окраска_13">[69]окраска!$C$231:$Z$254</definedName>
    <definedName name="окраска_14">[69]окраска!$C$259:$Z$282</definedName>
    <definedName name="окраска_15">[69]окраска!$C$287:$Z$310</definedName>
    <definedName name="окс">#N/A</definedName>
    <definedName name="окт">#REF!</definedName>
    <definedName name="окт2">#REF!</definedName>
    <definedName name="ол">'[116]ИТ-бюджет'!$L$5:$L$99</definedName>
    <definedName name="ОЛДОДО">[1]!ОЛДОДО</definedName>
    <definedName name="олдолтрь">[0]!олдолтрь</definedName>
    <definedName name="олея">[1]!олея</definedName>
    <definedName name="олло">[0]!олло</definedName>
    <definedName name="оллртимиава" hidden="1">{#N/A,#N/A,TRUE,"Лист1";#N/A,#N/A,TRUE,"Лист2";#N/A,#N/A,TRUE,"Лист3"}</definedName>
    <definedName name="олльимсаы">[0]!олльимсаы</definedName>
    <definedName name="олорлрорит">[0]!олорлрорит</definedName>
    <definedName name="олритиимсмсв">[0]!олритиимсмсв</definedName>
    <definedName name="олрлпо">[18]!олрлпо</definedName>
    <definedName name="олрриоипрм">[0]!олрриоипрм</definedName>
    <definedName name="олс">[0]!олс</definedName>
    <definedName name="оми">#N/A</definedName>
    <definedName name="омимимсмис">[0]!омимимсмис</definedName>
    <definedName name="ОНЕОН">[0]!ОНЕОН</definedName>
    <definedName name="ОНО">[0]!ОНО</definedName>
    <definedName name="ооо">[0]!ооо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[0]!опропроапрапра</definedName>
    <definedName name="опрорпрпапрапрвава">[0]!опрорпрпапрапрвава</definedName>
    <definedName name="ОптРынок">'[14]Производство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[0]!орлопапвпа</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[0]!оро</definedName>
    <definedName name="ороиприм">[0]!ороиприм</definedName>
    <definedName name="оролпррпап">[0]!оролпррпап</definedName>
    <definedName name="ороорправ" hidden="1">{#N/A,#N/A,TRUE,"Лист1";#N/A,#N/A,TRUE,"Лист2";#N/A,#N/A,TRUE,"Лист3"}</definedName>
    <definedName name="оропоненеваыв">[0]!оропоненеваыв</definedName>
    <definedName name="оропорап">[0]!оропорап</definedName>
    <definedName name="оропрпрарпвч">[0]!оропрпрарпвч</definedName>
    <definedName name="орорпрапвкак">[0]!орорпрапвкак</definedName>
    <definedName name="орорпропмрм">[0]!орорпропмрм</definedName>
    <definedName name="орорпрпакв">[0]!орорпрпакв</definedName>
    <definedName name="орортитмимисаа">[0]!орортитмимисаа</definedName>
    <definedName name="орпорпаерв">[0]!орпорпаерв</definedName>
    <definedName name="орпрмпачвуыф">[0]!орпрмпачвуыф</definedName>
    <definedName name="орримими">[0]!орримими</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'[93]ПС рек'!#REF!</definedName>
    <definedName name="отп35">'[93]ПС рек'!#REF!</definedName>
    <definedName name="отп35кВ">'[93]ПС рек'!#REF!</definedName>
    <definedName name="ОтпВСеть">#REF!</definedName>
    <definedName name="отпуск">[0]!отпуск</definedName>
    <definedName name="ОтпускЭлектроэнергииИтогоБаз">'[117]6'!$C$15</definedName>
    <definedName name="ОтпускЭлектроэнергииИтогоРег">'[117]6'!$C$24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[69]рабочий!$CI$121:$CY$143</definedName>
    <definedName name="оф_н_а_2003_пц">'[69]Текущие цены'!#REF!</definedName>
    <definedName name="оф_н_а_2004">'[69]Текущие цены'!#REF!</definedName>
    <definedName name="Охр">'[38]4'!#REF!</definedName>
    <definedName name="ОХР.ТРУДА">[0]!ОХР.ТРУДА</definedName>
    <definedName name="п">[0]!п</definedName>
    <definedName name="п_165">#REF!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#REF!</definedName>
    <definedName name="п_апр">#REF!</definedName>
    <definedName name="п_в15ат1">#REF!</definedName>
    <definedName name="п_в15ат2">#REF!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сен">#REF!</definedName>
    <definedName name="п_ф6">#REF!</definedName>
    <definedName name="п_ф9">#REF!</definedName>
    <definedName name="п_фабрикаты">#REF!</definedName>
    <definedName name="п_фев">#REF!</definedName>
    <definedName name="п_янв">#REF!</definedName>
    <definedName name="па">#REF!</definedName>
    <definedName name="памсмчвв" hidden="1">{#N/A,#N/A,TRUE,"Лист1";#N/A,#N/A,TRUE,"Лист2";#N/A,#N/A,TRUE,"Лист3"}</definedName>
    <definedName name="паопаорпопро">[0]!паопаорпопро</definedName>
    <definedName name="паотв">#REF!</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[0]!парапаорар</definedName>
    <definedName name="пауау">[0]!пауау</definedName>
    <definedName name="Пвн">#REF!</definedName>
    <definedName name="пвп">'[118]ИТ-бюджет'!$L$5:$L$99</definedName>
    <definedName name="пгшнп">#N/A</definedName>
    <definedName name="пек">#N/A</definedName>
    <definedName name="первый">#REF!</definedName>
    <definedName name="перегруппировка">[99]Списки!$G$2:$G$32</definedName>
    <definedName name="Пересчитать">[1]!Пересчитать</definedName>
    <definedName name="период">'[38]4'!#REF!</definedName>
    <definedName name="Период_Выбрано">[96]t_настройки!$I$84</definedName>
    <definedName name="ПериодРегулирования">[82]Заголовок!$B$14</definedName>
    <definedName name="Периоды_18_2">'[41]18.2'!#REF!</definedName>
    <definedName name="ПЗ">#N/A</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[0]!пиримисмсмчсы</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[0]!план56</definedName>
    <definedName name="пмисмсмсчсмч">[0]!пмисмсмсчсмч</definedName>
    <definedName name="ПМС">[0]!ПМС</definedName>
    <definedName name="ПМС1">[0]!ПМС1</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[96]t_проверки!$J$9</definedName>
    <definedName name="погрпо">#N/A</definedName>
    <definedName name="Подоперация">#REF!</definedName>
    <definedName name="подр_УКС">#REF!</definedName>
    <definedName name="подряд">#REF!</definedName>
    <definedName name="ПОКАЗАТЕЛИ_ДОЛГОСР.ПРОГНОЗА">'[119]2002(v2)'!#REF!</definedName>
    <definedName name="пол">[1]!пол</definedName>
    <definedName name="пол_нас_нн">#REF!</definedName>
    <definedName name="полбезпот">'[107]т1.15(смета8а)'!#REF!</definedName>
    <definedName name="полпот">'[107]т1.15(смета8а)'!#REF!</definedName>
    <definedName name="Порог_проверки">'[96]Сценарные условия'!$K$19</definedName>
    <definedName name="Порог_Резервный_Фонд">'[96]Сценарные условия'!$K$20</definedName>
    <definedName name="порпол">'[120]ИТ-бюджет'!$L$5:$L$99</definedName>
    <definedName name="ПоследнийГод">[102]Заголовок!$B$16</definedName>
    <definedName name="ПостНасел">[0]!ПостНасел</definedName>
    <definedName name="поступления_план_Rual">#REF!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[14]Лист!$A$400</definedName>
    <definedName name="ПОТР._РЫНОКДП">[9]vec!#REF!</definedName>
    <definedName name="Потреб_вып_всего">'[69]Текущие цены'!#REF!</definedName>
    <definedName name="Потреб_вып_оф_н_цпг">'[69]Текущие цены'!#REF!</definedName>
    <definedName name="пошлины">#REF!</definedName>
    <definedName name="пп">[0]!пп</definedName>
    <definedName name="ппп">#REF!</definedName>
    <definedName name="пппп">[0]!пппп</definedName>
    <definedName name="ппппп">[0]!ппппп</definedName>
    <definedName name="ппппппппппп">[0]!ппппппппппп</definedName>
    <definedName name="ппр">#N/A</definedName>
    <definedName name="Ппс">#REF!</definedName>
    <definedName name="Ппст">#REF!</definedName>
    <definedName name="пр">[0]!пр</definedName>
    <definedName name="пр_КХП_опл_ден">#REF!</definedName>
    <definedName name="пр_КХП_опл_мет">#REF!</definedName>
    <definedName name="пр_КХП_опл_откл">#REF!</definedName>
    <definedName name="пр_КХП_опл_проч">#REF!</definedName>
    <definedName name="пр_КХП_оплата">#REF!</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[0]!праорарпвкав</definedName>
    <definedName name="прапрарп">#N/A</definedName>
    <definedName name="Предлагаемые_для_утверждения_тарифы_на_эл.эн">#REF!</definedName>
    <definedName name="ПРЕР">[0]!ПРЕР</definedName>
    <definedName name="прибыль">[0]!прибыль</definedName>
    <definedName name="прибыль3" hidden="1">{#N/A,#N/A,TRUE,"Лист1";#N/A,#N/A,TRUE,"Лист2";#N/A,#N/A,TRUE,"Лист3"}</definedName>
    <definedName name="Признак">'[93]ПС рек'!#REF!</definedName>
    <definedName name="прил1.2">[0]!прил1.2</definedName>
    <definedName name="Прилож3">[0]!Прилож3</definedName>
    <definedName name="Приложение">#N/A</definedName>
    <definedName name="ПРиложение3">#N/A</definedName>
    <definedName name="Приложение8">[0]!Приложение8</definedName>
    <definedName name="Приложений3">#N/A</definedName>
    <definedName name="примерррр">[14]!примерррр</definedName>
    <definedName name="Приоритет">[99]Списки!$H$2:$H$9</definedName>
    <definedName name="Приход_расход">#REF!</definedName>
    <definedName name="про">[18]!про</definedName>
    <definedName name="Прогноз_Вып_пц">[69]рабочий!$Y$240:$AP$262</definedName>
    <definedName name="Прогноз_вып_цпг">'[69]Текущие цены'!#REF!</definedName>
    <definedName name="Прогноз97">[121]ПРОГНОЗ_1!#REF!</definedName>
    <definedName name="прод_КХП_потр">#REF!</definedName>
    <definedName name="Проект">#REF!</definedName>
    <definedName name="пром.">#N/A</definedName>
    <definedName name="пропорпшгршг">[0]!пропорпшгршг</definedName>
    <definedName name="ПРОСР_ДЕБИТ">#REF!</definedName>
    <definedName name="проч">#N/A</definedName>
    <definedName name="проч.расх">#N/A</definedName>
    <definedName name="прочее">'[93]ПС рек'!#REF!</definedName>
    <definedName name="Прочие_электроэнергии">'[81]Производство электроэнергии'!$A$132</definedName>
    <definedName name="прош_год">#REF!</definedName>
    <definedName name="прпрапапвавав">[0]!прпрапапвавав</definedName>
    <definedName name="прпропорпрпр" hidden="1">{#N/A,#N/A,TRUE,"Лист1";#N/A,#N/A,TRUE,"Лист2";#N/A,#N/A,TRUE,"Лист3"}</definedName>
    <definedName name="прпропрпрпорп">[0]!прпропрпрпорп</definedName>
    <definedName name="пррпрпрпорпроп">[0]!пррпрпрпорпроп</definedName>
    <definedName name="пррррр">#REF!</definedName>
    <definedName name="Псн">#REF!</definedName>
    <definedName name="Птеп">#REF!</definedName>
    <definedName name="птпатаптп">[0]!птпатаптп</definedName>
    <definedName name="птрпопролвпрлвнг" hidden="1">#REF!,#REF!,#REF!,#REF!,#REF!,#REF!,#REF!</definedName>
    <definedName name="пупп">[0]!пупп</definedName>
    <definedName name="ПФАП">[0]!ПФАП</definedName>
    <definedName name="пхнм_вн">#REF!</definedName>
    <definedName name="пхнм_ВСЕГО">#REF!</definedName>
    <definedName name="пхнм_РА">#REF!</definedName>
    <definedName name="ПЦ1">#REF!</definedName>
    <definedName name="ПЦ2">#REF!</definedName>
    <definedName name="пыпыппывапа" hidden="1">#REF!,#REF!,#REF!</definedName>
    <definedName name="ПЭ">[102]Справочники!$A$10:$A$12</definedName>
    <definedName name="пэо">[1]!пэо</definedName>
    <definedName name="р">[0]!р</definedName>
    <definedName name="рагпл">[0]!рагпл</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[0]!рапмапыввя</definedName>
    <definedName name="расх">#N/A</definedName>
    <definedName name="Расчет_амортизации">#REF!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'[122]БФ-2-5-П'!$B$6</definedName>
    <definedName name="Расчет_НПр">'[123]НП-2-12-П'!$B$6</definedName>
    <definedName name="Расчет_региональной_абонентной_платы">#REF!</definedName>
    <definedName name="Расш.проч.внер.дох">[1]!Расш.проч.внер.дох</definedName>
    <definedName name="Расшифроки2">#N/A</definedName>
    <definedName name="РГК">[102]Справочники!$A$4:$A$4</definedName>
    <definedName name="РГРЭС">#N/A</definedName>
    <definedName name="реализация">#REF!</definedName>
    <definedName name="реан">#N/A</definedName>
    <definedName name="рем">#N/A</definedName>
    <definedName name="ремо">'[38]4'!#REF!</definedName>
    <definedName name="Ремонты">'[38]4'!$A$16</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[0]!ри</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[0]!ркенвапапрарп</definedName>
    <definedName name="рмпп">[0]!рмпп</definedName>
    <definedName name="ро">[0]!ро</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[0]!ролрпраправ</definedName>
    <definedName name="роо">[0]!роо</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[0]!роорпрпваы</definedName>
    <definedName name="ропопопмо">[18]!ропопопмо</definedName>
    <definedName name="ропор">[0]!ропор</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пра">#N/A</definedName>
    <definedName name="рпарпапрап">[0]!рпарпапрап</definedName>
    <definedName name="рпддд">#N/A</definedName>
    <definedName name="рпипо">#N/A</definedName>
    <definedName name="рпо">'[77]ИТ-бюджет'!$L$5:$L$99</definedName>
    <definedName name="рпплордлпава">[0]!рпплордлпава</definedName>
    <definedName name="рпрпмимимссмваы">[0]!рпрпмимимссмваы</definedName>
    <definedName name="рр">[0]!рр</definedName>
    <definedName name="ррапав" hidden="1">{#N/A,#N/A,TRUE,"Лист1";#N/A,#N/A,TRUE,"Лист2";#N/A,#N/A,TRUE,"Лист3"}</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[0]!рсср</definedName>
    <definedName name="с">[0]!с</definedName>
    <definedName name="с_ОГП_опл_ден">#REF!</definedName>
    <definedName name="с_ОГП_опл_мет">#REF!</definedName>
    <definedName name="с_ОГП_опл_откл">#REF!</definedName>
    <definedName name="с_ОГП_опл_проч">#REF!</definedName>
    <definedName name="с1">[0]!с1</definedName>
    <definedName name="СальдоПереток">'[14]Производство электроэнергии'!$A$38</definedName>
    <definedName name="самара">#REF!</definedName>
    <definedName name="сапвпавапвапвп">[0]!сапвпавапвапвп</definedName>
    <definedName name="сваеррта">[0]!сваеррта</definedName>
    <definedName name="свмпвппв">[0]!свмпвппв</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ДТУ">'[93]ПС рек'!#REF!</definedName>
    <definedName name="себ">#N/A</definedName>
    <definedName name="себестоимость2">[0]!себестоимость2</definedName>
    <definedName name="сель">#N/A</definedName>
    <definedName name="сельск.хоз">#N/A</definedName>
    <definedName name="семь">#REF!</definedName>
    <definedName name="сен">#REF!</definedName>
    <definedName name="сен2">#REF!</definedName>
    <definedName name="сиитьь" hidden="1">{#N/A,#N/A,TRUE,"Лист1";#N/A,#N/A,TRUE,"Лист2";#N/A,#N/A,TRUE,"Лист3"}</definedName>
    <definedName name="ск">[0]!ск</definedName>
    <definedName name="скидка">#REF!</definedName>
    <definedName name="см.1">'[38]4'!#REF!</definedName>
    <definedName name="смета">#N/A</definedName>
    <definedName name="СН_З">#REF!</definedName>
    <definedName name="СН_И">#REF!</definedName>
    <definedName name="СН_С">#REF!</definedName>
    <definedName name="СОБ">'[93]ПС рек'!#REF!</definedName>
    <definedName name="Собст">'[101]эл ст'!$A$360:$IV$360</definedName>
    <definedName name="Собств">'[101]эл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[0]!сокращение</definedName>
    <definedName name="сомп">[0]!сомп</definedName>
    <definedName name="сомпас">[0]!сомпас</definedName>
    <definedName name="СП">[99]Списки!$K$1:$K$2</definedName>
    <definedName name="Список_ДЗО">'[96]Список ДЗО'!$B$8:$B$21</definedName>
    <definedName name="список_контр.котловой">[124]t_Настройки!$B$42:$B$53</definedName>
    <definedName name="Список_контрагентов">[124]t_Настройки!$B$36:$B$39</definedName>
    <definedName name="Список_филиалов">[124]t_Настройки!$B$23:$B$26</definedName>
    <definedName name="список_филиалов1">[124]t_Настройки!$B$29:$B$33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с">[0]!сс</definedName>
    <definedName name="ссс">[0]!ссс</definedName>
    <definedName name="сссс">[0]!сссс</definedName>
    <definedName name="ссы">[0]!ссы</definedName>
    <definedName name="ссы2">[0]!ссы2</definedName>
    <definedName name="Ставка_ЕСН">0.26</definedName>
    <definedName name="ставка_НДС">18%</definedName>
    <definedName name="Ставка_Соц._На_несчастн">'[38]4'!#REF!</definedName>
    <definedName name="Статья">#REF!</definedName>
    <definedName name="Стр_Кот">[14]структура!$A$38</definedName>
    <definedName name="Стр_ПерТЭ">[14]структура!$A$48</definedName>
    <definedName name="Стр_ПерЭЭ">[14]структура!$A$16</definedName>
    <definedName name="Стр_ПрТЭ">[14]структура!$A$26</definedName>
    <definedName name="Стр_ПрЭЭ">[14]структура!$A$5</definedName>
    <definedName name="Стр_ТЭС">[14]структура!$A$32</definedName>
    <definedName name="Стр_Финансы">[14]структура!$A$84</definedName>
    <definedName name="Стр_Финансы2">[14]структура!$A$49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'[125]свод по ЦФО'!$G$425</definedName>
    <definedName name="сумма_по_договору">#REF!</definedName>
    <definedName name="схемные_зачеты">#REF!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[0]!т</definedName>
    <definedName name="т_аб_пл_1">'[107]т1.15(смета8а)'!#REF!</definedName>
    <definedName name="т_сбыт_1">'[107]т1.15(смета8а)'!#REF!</definedName>
    <definedName name="т11всего_1">[14]Т11!$B$38</definedName>
    <definedName name="т11всего_2">[14]Т11!$B$69</definedName>
    <definedName name="Т12_4мес">#N/A</definedName>
    <definedName name="т12п1_1">[63]Т12!$A$10</definedName>
    <definedName name="т12п1_2">[63]Т12!$A$22</definedName>
    <definedName name="т12п2_1">[63]Т12!$A$15</definedName>
    <definedName name="т12п2_2">[63]Т12!$A$27</definedName>
    <definedName name="т19.1п16">[14]Т19.1!$B$39</definedName>
    <definedName name="т1п15">[14]Т1!$B$36</definedName>
    <definedName name="т2.3.10">#N/A</definedName>
    <definedName name="т2п11">[14]Т2!$B$42</definedName>
    <definedName name="т2п12">[14]Т2!$B$47</definedName>
    <definedName name="т2п13">[14]Т2!$B$48</definedName>
    <definedName name="т3итого">[14]Т3!$B$31</definedName>
    <definedName name="т3п3">[63]Т3!#REF!</definedName>
    <definedName name="т6п5_1">[14]Т6!$B$12</definedName>
    <definedName name="т6п5_2">[14]Т6!$B$18</definedName>
    <definedName name="т7п4_1">[14]Т7!$B$20</definedName>
    <definedName name="т7п4_2">[14]Т7!$B$37</definedName>
    <definedName name="т7п5_1">[14]Т7!$B$22</definedName>
    <definedName name="т7п5_2">[14]Т7!$B$39</definedName>
    <definedName name="т7п6_1">[14]Т7!$B$25</definedName>
    <definedName name="т7п6_2">[14]Т7!$B$42</definedName>
    <definedName name="т8п1">[14]Т8!$B$8</definedName>
    <definedName name="табл">[1]!табл</definedName>
    <definedName name="таблица">#REF!</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[0]!таня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[0]!таптпатпатпа</definedName>
    <definedName name="тар">[0]!тар</definedName>
    <definedName name="ТАР2">[0]!ТАР2</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[0]!тариф</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[0]!Тариф3</definedName>
    <definedName name="ТАРОРОЛРОЛО">[0]!ТАРОРОЛРОЛО</definedName>
    <definedName name="ТД_опл_ден">#REF!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#REF!</definedName>
    <definedName name="текмес2">#REF!</definedName>
    <definedName name="тепло">[0]!тепло</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'[38]4'!$B$10</definedName>
    <definedName name="титул_пред">[1]!титул_пред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Н">[126]Const!$Q$11</definedName>
    <definedName name="ТОНН">[126]Const!$Q$14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[106]Const!$Q$11</definedName>
    <definedName name="ТОСН1">[126]Const!$Q$12</definedName>
    <definedName name="ТОСН2">[126]Const!$Q$13</definedName>
    <definedName name="тп" hidden="1">{#N/A,#N/A,TRUE,"Лист1";#N/A,#N/A,TRUE,"Лист2";#N/A,#N/A,TRUE,"Лист3"}</definedName>
    <definedName name="ТПм">'[127]НВВ утв тарифы'!$H$17</definedName>
    <definedName name="тпрт">[0]!тпрт</definedName>
    <definedName name="ТПСН2">[106]Const!$Q$9</definedName>
    <definedName name="ТПЭВН">[126]Const!$Q$7</definedName>
    <definedName name="ТПЭСН1">[126]Const!$Q$8</definedName>
    <definedName name="ТПЭСН2">[126]Const!$Q$9</definedName>
    <definedName name="третий">#REF!</definedName>
    <definedName name="три">#N/A</definedName>
    <definedName name="троболю">[0]!троболю</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#REF!</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[0]!ть</definedName>
    <definedName name="ТЭП2" hidden="1">{#N/A,#N/A,TRUE,"Лист1";#N/A,#N/A,TRUE,"Лист2";#N/A,#N/A,TRUE,"Лист3"}</definedName>
    <definedName name="Тэс">'[128]расчет тарифов'!#REF!</definedName>
    <definedName name="ТЭЦ">[0]!ТЭЦ</definedName>
    <definedName name="Тюменьэнерго">#REF!</definedName>
    <definedName name="у">[0]!у</definedName>
    <definedName name="у1">[0]!у1</definedName>
    <definedName name="уа">'[129]ИТ-бюджет'!$L$5:$L$99</definedName>
    <definedName name="уакувпа">'[127]ИТ-бюджет'!$L$5:$L$99</definedName>
    <definedName name="уваупа">'[130]ИТ-бюджет'!$L$5:$L$99</definedName>
    <definedName name="увп">'[131]ИТ-бюджет'!$L$5:$L$98</definedName>
    <definedName name="УГОЛЬ">[102]Справочники!$A$19:$A$21</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[0]!ук</definedName>
    <definedName name="укеееукеееееееееееееее"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'[132]ИТ-бюджет'!$L$5:$L$99</definedName>
    <definedName name="упавп">'[120]ИТ-бюджет'!$L$5:$L$99</definedName>
    <definedName name="упакуп">#REF!</definedName>
    <definedName name="упауп">[0]!упауп</definedName>
    <definedName name="уплач">#REF!</definedName>
    <definedName name="усл_кред_орг">#REF!</definedName>
    <definedName name="уу">[0]!уу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[0]!уууу</definedName>
    <definedName name="ууууу">#N/A</definedName>
    <definedName name="уууууууу">#REF!</definedName>
    <definedName name="ууууууууууууууууу">[0]!ууууууууууууууууу</definedName>
    <definedName name="УФ">[0]!УФ</definedName>
    <definedName name="уыавыапвпаворорол" hidden="1">{#N/A,#N/A,TRUE,"Лист1";#N/A,#N/A,TRUE,"Лист2";#N/A,#N/A,TRUE,"Лист3"}</definedName>
    <definedName name="уываываывыпавыа">[0]!уываываывыпавыа</definedName>
    <definedName name="уыукпе">[0]!уыукпе</definedName>
    <definedName name="уыыыф">#N/A</definedName>
    <definedName name="Ф16">#REF!</definedName>
    <definedName name="ф2">'[128]план 2000'!$G$643</definedName>
    <definedName name="ф30">#REF!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[0]!фам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[1]!фвыапм\</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итраж">#REF!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[6]Лист1!#REF!</definedName>
    <definedName name="фо_а_н_пц">[69]рабочий!$AR$240:$BI$263</definedName>
    <definedName name="фо_а_с_пц">[69]рабочий!$AS$202:$BI$224</definedName>
    <definedName name="фо_н_03">[69]рабочий!$X$305:$X$327</definedName>
    <definedName name="фо_н_04">[69]рабочий!$X$335:$X$357</definedName>
    <definedName name="форма">[0]!форма</definedName>
    <definedName name="форма2">#REF!</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[18]!фф</definedName>
    <definedName name="ффф">#REF!</definedName>
    <definedName name="фффф">#N/A</definedName>
    <definedName name="ФЦ1">#REF!</definedName>
    <definedName name="ФЦ2">#REF!</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[0]!фыаспит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[0]!х</definedName>
    <definedName name="хх">[0]!хх</definedName>
    <definedName name="хххххххххххххх">#N/A</definedName>
    <definedName name="хэзббббшоолп">[0]!хэзббббшоолп</definedName>
    <definedName name="ц">[0]!ц</definedName>
    <definedName name="ц.">[0]!ц.</definedName>
    <definedName name="ц1">[0]!ц1</definedName>
    <definedName name="цемент_вн">#REF!</definedName>
    <definedName name="цемент_ВСЕГО">#REF!</definedName>
    <definedName name="цемент_РА">#REF!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[99]Списки!$I$2:$I$26</definedName>
    <definedName name="цу">[0]!цу</definedName>
    <definedName name="цуа">[0]!цуа</definedName>
    <definedName name="цуацммс">[1]!цуацммс</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'[133]ИТ-бюджет'!$L$5:$L$98</definedName>
    <definedName name="цууу">#N/A</definedName>
    <definedName name="ццуу">#N/A</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авапвапвавав">[0]!чавапвапвавав</definedName>
    <definedName name="Челябэнерго">[1]!Челябэнерго</definedName>
    <definedName name="черновик">[0]!черновик</definedName>
    <definedName name="четвертый">#REF!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[1]!ччи</definedName>
    <definedName name="ччч">#N/A</definedName>
    <definedName name="Ш_СК">[14]Ш_Передача_ЭЭ!$A$79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[0]!шглоьотьиита</definedName>
    <definedName name="шгншногрппрпр">[0]!шгншногрппрпр</definedName>
    <definedName name="шгоропропрап">[0]!шгоропропрап</definedName>
    <definedName name="шгшрормпавкаы" hidden="1">{#N/A,#N/A,TRUE,"Лист1";#N/A,#N/A,TRUE,"Лист2";#N/A,#N/A,TRUE,"Лист3"}</definedName>
    <definedName name="шгшщгшпрпрапа">[0]!шгшщгшпрпрапа</definedName>
    <definedName name="ШДГШ">[0]!ШДГШ</definedName>
    <definedName name="шир_дан">#REF!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оапвваыаыф" hidden="1">{#N/A,#N/A,TRUE,"Лист1";#N/A,#N/A,TRUE,"Лист2";#N/A,#N/A,TRUE,"Лист3"}</definedName>
    <definedName name="шогоитими">[0]!шогоитими</definedName>
    <definedName name="шооитиаавч" hidden="1">{#N/A,#N/A,TRUE,"Лист1";#N/A,#N/A,TRUE,"Лист2";#N/A,#N/A,TRUE,"Лист3"}</definedName>
    <definedName name="шорорррпапра">[0]!шорорррпапра</definedName>
    <definedName name="шоррпвакуф">[0]!шоррпвакуф</definedName>
    <definedName name="шорттисаавч">[0]!шорттисаавч</definedName>
    <definedName name="штлоррпммпачв">[0]!штлоррпммпачв</definedName>
    <definedName name="штрафы">#REF!</definedName>
    <definedName name="шш">[0]!шш</definedName>
    <definedName name="шшшш">#N/A</definedName>
    <definedName name="шшшшшо">[0]!шшшшшо</definedName>
    <definedName name="шщщолоорпап">[0]!шщщолоорпап</definedName>
    <definedName name="щ">[0]!щ</definedName>
    <definedName name="щжшщ">[0]!щжшщ</definedName>
    <definedName name="щжшщжщж">[0]!щжшщжщж</definedName>
    <definedName name="щжшщжщжщ">[0]!щжшщжщжщ</definedName>
    <definedName name="щжщшж">[0]!щжщшж</definedName>
    <definedName name="щжщшжшщ">[0]!щжщшжшщ</definedName>
    <definedName name="щзллторм">[0]!щзллторм</definedName>
    <definedName name="щзшщлщщошшо">[0]!щзшщлщщошшо</definedName>
    <definedName name="щзшщшщгшроо">[0]!щзшщшщгшроо</definedName>
    <definedName name="щоллопекв">[0]!щоллопекв</definedName>
    <definedName name="щомекв">[0]!щомекв</definedName>
    <definedName name="щшгшиекв">[0]!щшгшиекв</definedName>
    <definedName name="щшлдолрорми" hidden="1">{#N/A,#N/A,TRUE,"Лист1";#N/A,#N/A,TRUE,"Лист2";#N/A,#N/A,TRUE,"Лист3"}</definedName>
    <definedName name="щшолььти">[0]!щшолььти</definedName>
    <definedName name="щшропса">[0]!щшропса</definedName>
    <definedName name="щшщгтропрпвс">[0]!щшщгтропрпвс</definedName>
    <definedName name="ъ">[0]!ъ</definedName>
    <definedName name="ы">#N/A</definedName>
    <definedName name="ыаппр">[0]!ыаппр</definedName>
    <definedName name="ыапр" hidden="1">{#N/A,#N/A,TRUE,"Лист1";#N/A,#N/A,TRUE,"Лист2";#N/A,#N/A,TRUE,"Лист3"}</definedName>
    <definedName name="ыауе">#N/A</definedName>
    <definedName name="ыаупп">[0]!ыаупп</definedName>
    <definedName name="ыаыыа">[0]!ыаыыа</definedName>
    <definedName name="ыв">[0]!ыв</definedName>
    <definedName name="ывввввв">#N/A</definedName>
    <definedName name="ывпкывк">[0]!ывпкывк</definedName>
    <definedName name="ывпмьпь">[0]!ывпмьпь</definedName>
    <definedName name="ывы">#N/A</definedName>
    <definedName name="ывявапро">[0]!ывявапро</definedName>
    <definedName name="ымпы">[0]!ымпы</definedName>
    <definedName name="ыпр">[0]!ыпр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[0]!ыфса</definedName>
    <definedName name="ыццццц">#N/A</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[0]!ыыыы</definedName>
    <definedName name="ыыыыыы">#N/A</definedName>
    <definedName name="ЬЬ">'[134]ИТОГИ  по Н,Р,Э,Q'!$A$2:$IV$4</definedName>
    <definedName name="ььтлдолртот">[0]!ььтлдолртот</definedName>
    <definedName name="ЬЬЬ">'[135]ИТОГИ  по Н,Р,Э,Q'!$A$2:$IV$4</definedName>
    <definedName name="э">[0]!э</definedName>
    <definedName name="экология">#N/A</definedName>
    <definedName name="электро">[1]!электро</definedName>
    <definedName name="электрол_РА">#REF!</definedName>
    <definedName name="электролит_РА">#REF!</definedName>
    <definedName name="ээ">[0]!ээ</definedName>
    <definedName name="эээ">[0]!эээ</definedName>
    <definedName name="ю">[0]!ю</definedName>
    <definedName name="юбьбютьи" hidden="1">{#N/A,#N/A,TRUE,"Лист1";#N/A,#N/A,TRUE,"Лист2";#N/A,#N/A,TRUE,"Лист3"}</definedName>
    <definedName name="юдл">[1]!юдл</definedName>
    <definedName name="юлолтррпв" hidden="1">{#N/A,#N/A,TRUE,"Лист1";#N/A,#N/A,TRUE,"Лист2";#N/A,#N/A,TRUE,"Лист3"}</definedName>
    <definedName name="юю">P1_T29?item_ext?2СТ.Э</definedName>
    <definedName name="юююю">#REF!</definedName>
    <definedName name="ююююююю">[0]!ююююююю</definedName>
    <definedName name="я">[0]!я</definedName>
    <definedName name="я107">#REF!</definedName>
    <definedName name="я109">#REF!</definedName>
    <definedName name="я111">#REF!</definedName>
    <definedName name="я113">#REF!</definedName>
    <definedName name="я114">#REF!</definedName>
    <definedName name="янв">#REF!</definedName>
    <definedName name="янв2">#REF!</definedName>
    <definedName name="Янтарьэнерго">#REF!</definedName>
    <definedName name="яя">[0]!яя</definedName>
    <definedName name="яяя">[0]!яяя</definedName>
    <definedName name="яяяяяяя">#N/A</definedName>
  </definedNames>
  <calcPr calcId="145621"/>
</workbook>
</file>

<file path=xl/calcChain.xml><?xml version="1.0" encoding="utf-8"?>
<calcChain xmlns="http://schemas.openxmlformats.org/spreadsheetml/2006/main">
  <c r="H140" i="74" l="1"/>
  <c r="H139" i="74"/>
  <c r="H121" i="74"/>
  <c r="F99" i="74" l="1"/>
  <c r="F121" i="74" l="1"/>
  <c r="H144" i="74"/>
  <c r="H142" i="74"/>
  <c r="D37" i="74"/>
  <c r="H107" i="74" l="1"/>
  <c r="H104" i="74" s="1"/>
  <c r="H111" i="74" s="1"/>
  <c r="F107" i="74"/>
  <c r="F104" i="74" s="1"/>
  <c r="F111" i="74" s="1"/>
  <c r="D107" i="74"/>
  <c r="D104" i="74"/>
  <c r="D111" i="74" s="1"/>
  <c r="H99" i="74"/>
  <c r="H96" i="74" s="1"/>
  <c r="F96" i="74"/>
  <c r="D99" i="74"/>
  <c r="D96" i="74"/>
  <c r="H93" i="74"/>
  <c r="F93" i="74"/>
  <c r="D93" i="74"/>
  <c r="H90" i="74"/>
  <c r="F90" i="74"/>
  <c r="D90" i="74"/>
  <c r="H87" i="74"/>
  <c r="F87" i="74"/>
  <c r="D87" i="74"/>
  <c r="H84" i="74"/>
  <c r="F84" i="74"/>
  <c r="D84" i="74"/>
  <c r="F83" i="74"/>
  <c r="H80" i="74"/>
  <c r="F80" i="74"/>
  <c r="D80" i="74"/>
  <c r="H77" i="74"/>
  <c r="H76" i="74" s="1"/>
  <c r="F77" i="74"/>
  <c r="D77" i="74"/>
  <c r="H73" i="74"/>
  <c r="F73" i="74"/>
  <c r="D73" i="74"/>
  <c r="H70" i="74"/>
  <c r="F70" i="74"/>
  <c r="D70" i="74"/>
  <c r="H66" i="74"/>
  <c r="H62" i="74" s="1"/>
  <c r="F66" i="74"/>
  <c r="D66" i="74"/>
  <c r="H63" i="74"/>
  <c r="F63" i="74"/>
  <c r="F62" i="74" s="1"/>
  <c r="D63" i="74"/>
  <c r="D62" i="74"/>
  <c r="H59" i="74"/>
  <c r="F59" i="74"/>
  <c r="F55" i="74" s="1"/>
  <c r="D59" i="74"/>
  <c r="H56" i="74"/>
  <c r="H55" i="74" s="1"/>
  <c r="F56" i="74"/>
  <c r="D56" i="74"/>
  <c r="D55" i="74" s="1"/>
  <c r="H52" i="74"/>
  <c r="F52" i="74"/>
  <c r="D52" i="74"/>
  <c r="D48" i="74" s="1"/>
  <c r="H49" i="74"/>
  <c r="H48" i="74" s="1"/>
  <c r="F49" i="74"/>
  <c r="F48" i="74" s="1"/>
  <c r="D49" i="74"/>
  <c r="H45" i="74"/>
  <c r="F45" i="74"/>
  <c r="F41" i="74" s="1"/>
  <c r="D45" i="74"/>
  <c r="H42" i="74"/>
  <c r="H41" i="74" s="1"/>
  <c r="F42" i="74"/>
  <c r="D42" i="74"/>
  <c r="D41" i="74" s="1"/>
  <c r="H39" i="74"/>
  <c r="F39" i="74"/>
  <c r="D39" i="74"/>
  <c r="H38" i="74"/>
  <c r="F38" i="74"/>
  <c r="D38" i="74"/>
  <c r="H36" i="74"/>
  <c r="F36" i="74"/>
  <c r="D36" i="74"/>
  <c r="H35" i="74"/>
  <c r="F35" i="74"/>
  <c r="F34" i="74" s="1"/>
  <c r="D35" i="74"/>
  <c r="H34" i="74" l="1"/>
  <c r="H69" i="74"/>
  <c r="D76" i="74"/>
  <c r="D83" i="74"/>
  <c r="D34" i="74"/>
  <c r="D33" i="74" s="1"/>
  <c r="F37" i="74"/>
  <c r="F33" i="74" s="1"/>
  <c r="F31" i="74" s="1"/>
  <c r="H37" i="74"/>
  <c r="D69" i="74"/>
  <c r="F69" i="74"/>
  <c r="F76" i="74"/>
  <c r="H83" i="74"/>
  <c r="D31" i="74" l="1"/>
  <c r="H33" i="74"/>
  <c r="H31" i="74" s="1"/>
  <c r="E55" i="73" l="1"/>
  <c r="N51" i="73" l="1"/>
  <c r="N74" i="73" l="1"/>
  <c r="E66" i="73" l="1"/>
  <c r="G66" i="73" s="1"/>
  <c r="E65" i="73"/>
  <c r="G65" i="73" s="1"/>
  <c r="E64" i="73"/>
  <c r="G64" i="73" s="1"/>
  <c r="E63" i="73"/>
  <c r="G63" i="73" s="1"/>
  <c r="E62" i="73"/>
  <c r="G62" i="73" s="1"/>
  <c r="E61" i="73"/>
  <c r="G61" i="73" s="1"/>
  <c r="E60" i="73"/>
  <c r="G60" i="73" s="1"/>
  <c r="E59" i="73"/>
  <c r="G59" i="73" s="1"/>
  <c r="E58" i="73"/>
  <c r="G58" i="73" s="1"/>
  <c r="E57" i="73"/>
  <c r="G57" i="73" s="1"/>
  <c r="E56" i="73"/>
  <c r="G56" i="73" s="1"/>
  <c r="D67" i="73"/>
  <c r="N48" i="73"/>
  <c r="N47" i="73"/>
  <c r="M44" i="73"/>
  <c r="L44" i="73"/>
  <c r="K44" i="73"/>
  <c r="J44" i="73"/>
  <c r="I44" i="73"/>
  <c r="H44" i="73"/>
  <c r="G44" i="73"/>
  <c r="F44" i="73"/>
  <c r="E44" i="73"/>
  <c r="D44" i="73"/>
  <c r="C44" i="73"/>
  <c r="B44" i="73"/>
  <c r="N43" i="73"/>
  <c r="N42" i="73"/>
  <c r="S35" i="73"/>
  <c r="S34" i="73"/>
  <c r="R33" i="73"/>
  <c r="Q33" i="73"/>
  <c r="J24" i="73"/>
  <c r="G24" i="73"/>
  <c r="F24" i="73"/>
  <c r="E24" i="73"/>
  <c r="D24" i="73"/>
  <c r="C24" i="73"/>
  <c r="B24" i="73"/>
  <c r="J23" i="73"/>
  <c r="G23" i="73"/>
  <c r="F23" i="73"/>
  <c r="E23" i="73"/>
  <c r="D23" i="73"/>
  <c r="C23" i="73"/>
  <c r="B23" i="73"/>
  <c r="J22" i="73"/>
  <c r="G22" i="73"/>
  <c r="F22" i="73"/>
  <c r="E22" i="73"/>
  <c r="D22" i="73"/>
  <c r="C22" i="73"/>
  <c r="B22" i="73"/>
  <c r="J12" i="73"/>
  <c r="G12" i="73"/>
  <c r="F12" i="73"/>
  <c r="E12" i="73"/>
  <c r="D12" i="73"/>
  <c r="C12" i="73"/>
  <c r="B12" i="73"/>
  <c r="J11" i="73"/>
  <c r="G11" i="73"/>
  <c r="F11" i="73"/>
  <c r="E11" i="73"/>
  <c r="D11" i="73"/>
  <c r="C11" i="73"/>
  <c r="B11" i="73"/>
  <c r="J10" i="73"/>
  <c r="G10" i="73"/>
  <c r="F10" i="73"/>
  <c r="E10" i="73"/>
  <c r="D10" i="73"/>
  <c r="C10" i="73"/>
  <c r="B10" i="73"/>
  <c r="Q38" i="73" l="1"/>
  <c r="E38" i="73" s="1"/>
  <c r="Q37" i="73"/>
  <c r="B37" i="73" s="1"/>
  <c r="B38" i="73"/>
  <c r="B9" i="73"/>
  <c r="G9" i="73"/>
  <c r="B21" i="73"/>
  <c r="F21" i="73"/>
  <c r="H24" i="73"/>
  <c r="K24" i="73" s="1"/>
  <c r="C9" i="73"/>
  <c r="C21" i="73"/>
  <c r="G21" i="73"/>
  <c r="J9" i="73"/>
  <c r="E9" i="73"/>
  <c r="E21" i="73"/>
  <c r="D38" i="73"/>
  <c r="R38" i="73"/>
  <c r="S33" i="73"/>
  <c r="S37" i="73" s="1"/>
  <c r="D9" i="73"/>
  <c r="H12" i="73"/>
  <c r="K12" i="73" s="1"/>
  <c r="D21" i="73"/>
  <c r="R37" i="73"/>
  <c r="H10" i="73"/>
  <c r="K10" i="73" s="1"/>
  <c r="N44" i="73"/>
  <c r="F9" i="73"/>
  <c r="H23" i="73"/>
  <c r="K23" i="73" s="1"/>
  <c r="C67" i="73"/>
  <c r="E67" i="73"/>
  <c r="H11" i="73"/>
  <c r="H22" i="73"/>
  <c r="I38" i="73" l="1"/>
  <c r="K38" i="73"/>
  <c r="M38" i="73"/>
  <c r="R40" i="73"/>
  <c r="J38" i="73"/>
  <c r="L38" i="73"/>
  <c r="H38" i="73"/>
  <c r="J37" i="73"/>
  <c r="L37" i="73"/>
  <c r="H37" i="73"/>
  <c r="I37" i="73"/>
  <c r="K37" i="73"/>
  <c r="M37" i="73"/>
  <c r="H21" i="73"/>
  <c r="G29" i="73" s="1"/>
  <c r="Q40" i="73"/>
  <c r="G38" i="73"/>
  <c r="C38" i="73"/>
  <c r="S38" i="73"/>
  <c r="S40" i="73" s="1"/>
  <c r="F38" i="73"/>
  <c r="H9" i="73"/>
  <c r="G16" i="73" s="1"/>
  <c r="D37" i="73"/>
  <c r="F37" i="73"/>
  <c r="C37" i="73"/>
  <c r="E37" i="73"/>
  <c r="G37" i="73"/>
  <c r="G28" i="73"/>
  <c r="G27" i="73"/>
  <c r="K22" i="73"/>
  <c r="G18" i="73"/>
  <c r="K11" i="73"/>
  <c r="G17" i="73"/>
  <c r="N38" i="73" l="1"/>
  <c r="N37" i="73"/>
  <c r="N40" i="73" s="1"/>
  <c r="F67" i="73" l="1"/>
  <c r="G55" i="73"/>
  <c r="G67" i="73" s="1"/>
  <c r="C7" i="34" l="1"/>
  <c r="D10" i="34" l="1"/>
  <c r="D8" i="34" l="1"/>
  <c r="D7" i="34"/>
  <c r="D6" i="34"/>
  <c r="F5" i="34"/>
  <c r="D5" i="34"/>
  <c r="G5" i="34" l="1"/>
  <c r="H5" i="34" l="1"/>
  <c r="E8" i="34"/>
  <c r="F8" i="34" s="1"/>
  <c r="G8" i="34"/>
  <c r="H8" i="34" s="1"/>
  <c r="G7" i="34" l="1"/>
  <c r="H7" i="34" s="1"/>
  <c r="E7" i="34" l="1"/>
  <c r="G6" i="34"/>
  <c r="H6" i="34" s="1"/>
  <c r="E6" i="34"/>
  <c r="F6" i="34" s="1"/>
  <c r="F7" i="34" l="1"/>
  <c r="E10" i="34" l="1"/>
  <c r="F10" i="34" l="1"/>
  <c r="G10" i="34"/>
  <c r="H10" i="34" s="1"/>
  <c r="C21" i="34" l="1"/>
  <c r="D21" i="34" l="1"/>
  <c r="C18" i="34" l="1"/>
  <c r="D18" i="34" l="1"/>
  <c r="C23" i="34" l="1"/>
  <c r="D23" i="34" l="1"/>
  <c r="C20" i="34" l="1"/>
  <c r="D20" i="34" l="1"/>
</calcChain>
</file>

<file path=xl/comments1.xml><?xml version="1.0" encoding="utf-8"?>
<comments xmlns="http://schemas.openxmlformats.org/spreadsheetml/2006/main">
  <authors>
    <author>Автор</author>
  </authors>
  <commentList>
    <comment ref="C55" authorId="0">
      <text>
        <r>
          <rPr>
            <b/>
            <sz val="8"/>
            <color indexed="81"/>
            <rFont val="Calibri"/>
            <family val="2"/>
            <charset val="204"/>
            <scheme val="minor"/>
          </rPr>
          <t>Прием г. Элиста</t>
        </r>
      </text>
    </comment>
    <comment ref="D55" authorId="0">
      <text>
        <r>
          <rPr>
            <sz val="8"/>
            <color indexed="81"/>
            <rFont val="Tahoma"/>
            <family val="2"/>
            <charset val="204"/>
          </rPr>
          <t>БАЛАНСЫ э_энергии УТЭЭ\2021\[распределение потерь 2021.xlsx]Лист1'!$C$9_ГП_Потери в эл.сети. млн.кВтч</t>
        </r>
        <r>
          <rPr>
            <sz val="9"/>
            <color indexed="81"/>
            <rFont val="Tahoma"/>
            <family val="2"/>
            <charset val="204"/>
          </rPr>
          <t xml:space="preserve">
</t>
        </r>
      </text>
    </comment>
  </commentList>
</comments>
</file>

<file path=xl/sharedStrings.xml><?xml version="1.0" encoding="utf-8"?>
<sst xmlns="http://schemas.openxmlformats.org/spreadsheetml/2006/main" count="451" uniqueCount="232">
  <si>
    <t>Население</t>
  </si>
  <si>
    <t>Прочие потребители</t>
  </si>
  <si>
    <t>менее 670 кВт</t>
  </si>
  <si>
    <t>от 670 кВт до 10 МВт</t>
  </si>
  <si>
    <t>не менее 10 МВт</t>
  </si>
  <si>
    <t>Сетевые организации</t>
  </si>
  <si>
    <t>1 п/г</t>
  </si>
  <si>
    <t>2 п/г</t>
  </si>
  <si>
    <t>Единица измерения</t>
  </si>
  <si>
    <t>СН2</t>
  </si>
  <si>
    <t>НН</t>
  </si>
  <si>
    <t>потери</t>
  </si>
  <si>
    <t>в том числе:</t>
  </si>
  <si>
    <t>население</t>
  </si>
  <si>
    <t>1.1.</t>
  </si>
  <si>
    <t>1.2.</t>
  </si>
  <si>
    <t>1.3.</t>
  </si>
  <si>
    <t>2.1.</t>
  </si>
  <si>
    <t>2.2.</t>
  </si>
  <si>
    <t>3.</t>
  </si>
  <si>
    <t>Итого</t>
  </si>
  <si>
    <t>1-е полугодие</t>
  </si>
  <si>
    <t>2-е полугодие</t>
  </si>
  <si>
    <t>6.1.</t>
  </si>
  <si>
    <t>6.2.</t>
  </si>
  <si>
    <t>6.3.</t>
  </si>
  <si>
    <t>2018 год</t>
  </si>
  <si>
    <t>3.3.</t>
  </si>
  <si>
    <t>2.3.</t>
  </si>
  <si>
    <t>№</t>
  </si>
  <si>
    <t>Гарантирующий поставщик</t>
  </si>
  <si>
    <t>2019 год</t>
  </si>
  <si>
    <t>2020 год</t>
  </si>
  <si>
    <t xml:space="preserve">Доля эталонной выручки гарантирующего поставщика в совокупной величине необходимой валовой выручки, </t>
  </si>
  <si>
    <t>Индекс изменения совокупной величины эталонной выручки (необходимой валовой выручки), %</t>
  </si>
  <si>
    <t>3.1.</t>
  </si>
  <si>
    <t>3.2.</t>
  </si>
  <si>
    <t>ИТОГО ГП 2 Калмэнерго</t>
  </si>
  <si>
    <t>ИТОГО ГП 1 Калмэнергосбыт</t>
  </si>
  <si>
    <t>График поэтапного доведения необходимой валовой выручки гарантирующего поставщика до эталонной выручки гарантирующего поставщика                          ПАО "МРСК Юга" (г.Элиста), утвержденный распоряжением Главы Республики Калмыкия от 25.12.2017г. №263-рг</t>
  </si>
  <si>
    <t>4.</t>
  </si>
  <si>
    <t>1.</t>
  </si>
  <si>
    <t>2.</t>
  </si>
  <si>
    <t>5.</t>
  </si>
  <si>
    <t>Январь</t>
  </si>
  <si>
    <t>Февраль</t>
  </si>
  <si>
    <t>6.</t>
  </si>
  <si>
    <t>15-670</t>
  </si>
  <si>
    <t>670-10</t>
  </si>
  <si>
    <t>Март</t>
  </si>
  <si>
    <t>Апрель</t>
  </si>
  <si>
    <t>Май</t>
  </si>
  <si>
    <t>Июнь</t>
  </si>
  <si>
    <t>Июль</t>
  </si>
  <si>
    <t>Август</t>
  </si>
  <si>
    <t>Сентябрь</t>
  </si>
  <si>
    <t>Октябрь</t>
  </si>
  <si>
    <t>Ноябрь</t>
  </si>
  <si>
    <t>Декабрь</t>
  </si>
  <si>
    <t>Менее670</t>
  </si>
  <si>
    <t>свыше 10</t>
  </si>
  <si>
    <t>Менее 670</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</si>
  <si>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</si>
  <si>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</si>
  <si>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</si>
  <si>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</si>
  <si>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</si>
  <si>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</si>
  <si>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</si>
  <si>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</si>
  <si>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</si>
  <si>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</si>
  <si>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Раздел 2. Основные показатели деятельности гарантирующих поставщиков</t>
  </si>
  <si>
    <t>Наименование показателей</t>
  </si>
  <si>
    <t>Объемы полезного отпуска электрической энергии - всего</t>
  </si>
  <si>
    <t>населению и приравненным к нему категориям потребителей</t>
  </si>
  <si>
    <t>в пределах социальной нормы</t>
  </si>
  <si>
    <t>первое полугодие</t>
  </si>
  <si>
    <t>второе полугодие</t>
  </si>
  <si>
    <t>сверх социальной нормы</t>
  </si>
  <si>
    <t>1.1.1.</t>
  </si>
  <si>
    <t>1.1.2.</t>
  </si>
  <si>
    <t>1.1.3.</t>
  </si>
  <si>
    <t>1.1.4.</t>
  </si>
  <si>
    <t>1.1.5.</t>
  </si>
  <si>
    <t>1.1.6.</t>
  </si>
  <si>
    <t>потребители, приравненные к населению, - всего</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</si>
  <si>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</si>
  <si>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сетевым организациям, приобретающим электрическую энергию в целях компенсации потерь электрической энергии в сетях</t>
  </si>
  <si>
    <t>тыс. штук</t>
  </si>
  <si>
    <t>с населением и приравненными к нему категориями потребителей</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</si>
  <si>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</si>
  <si>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с сетевыми организациями, приобретающими электрическую энергию в целях компенсации потерь электрической энергии в сетях</t>
  </si>
  <si>
    <t>штук</t>
  </si>
  <si>
    <t>по населению и приравненными к нему категориями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</si>
  <si>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</si>
  <si>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</si>
  <si>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тыс. рублей</t>
  </si>
  <si>
    <t>Показатели численности персонала и фонда оплаты труда по регулируемым видам деятельности</t>
  </si>
  <si>
    <t>Среднесписочная численность персонала</t>
  </si>
  <si>
    <t>человек</t>
  </si>
  <si>
    <t>Среднемесячная заработная плата на одного работника</t>
  </si>
  <si>
    <t>тыс. рублей на человека</t>
  </si>
  <si>
    <t>Реквизиты отраслевого тарифного соглашения (дата утверждения, срок действия)</t>
  </si>
  <si>
    <t>7.</t>
  </si>
  <si>
    <t>Проценты по обслуживанию кредитов</t>
  </si>
  <si>
    <t>8.</t>
  </si>
  <si>
    <t>Резерв по сомнительным долгам</t>
  </si>
  <si>
    <t>9.</t>
  </si>
  <si>
    <t>10.</t>
  </si>
  <si>
    <t>11.</t>
  </si>
  <si>
    <t>Рентабельность продаж (величина прибыли от продаж в каждом рубле выручки)</t>
  </si>
  <si>
    <t>процент</t>
  </si>
  <si>
    <t>12.</t>
  </si>
  <si>
    <t>Реквизиты инвестиционной программы (кем утверждена, дата утверждения, номер приказа или решения, электронный адрес размещения)</t>
  </si>
  <si>
    <t>Для гарантирующих поставщиков</t>
  </si>
  <si>
    <t>прием</t>
  </si>
  <si>
    <t>итого ПО</t>
  </si>
  <si>
    <t>прочие</t>
  </si>
  <si>
    <t>2022 год</t>
  </si>
  <si>
    <t>январь</t>
  </si>
  <si>
    <t>февраль</t>
  </si>
  <si>
    <t>март</t>
  </si>
  <si>
    <t>апрель</t>
  </si>
  <si>
    <t>май</t>
  </si>
  <si>
    <t>июнь</t>
  </si>
  <si>
    <t>июль</t>
  </si>
  <si>
    <t>август</t>
  </si>
  <si>
    <t>сентябрь</t>
  </si>
  <si>
    <t>октябрь</t>
  </si>
  <si>
    <t>ноябрь</t>
  </si>
  <si>
    <t>декабрь</t>
  </si>
  <si>
    <t>Потери в электрической сети. млн.кВтч</t>
  </si>
  <si>
    <t>1пг 2022</t>
  </si>
  <si>
    <t>2пг 2022</t>
  </si>
  <si>
    <t>2022 ТБР</t>
  </si>
  <si>
    <t>2022 ТБР (прочие)</t>
  </si>
  <si>
    <t>2022 ТБР (сетевые)</t>
  </si>
  <si>
    <t>ТБР 2022 (СН)</t>
  </si>
  <si>
    <t>*</t>
  </si>
  <si>
    <t>Необходимая валовая выручка гарантирующего поставщика</t>
  </si>
  <si>
    <t>-</t>
  </si>
  <si>
    <t>Чистая прибыль (убыток)</t>
  </si>
  <si>
    <t>П Р Е Д Л О Ж Е Н И Е</t>
  </si>
  <si>
    <t xml:space="preserve">      о размере цен (тарифов), долгосрочных параметров регулирования</t>
  </si>
  <si>
    <t>на 2024 год</t>
  </si>
  <si>
    <t>Акционерное общество "Читаэнергосбыт" (АО "Читаэнергосбыт")</t>
  </si>
  <si>
    <t>Раздел 1. Информация об организации</t>
  </si>
  <si>
    <t>Акционерное общество "Читаэнергосбыт"</t>
  </si>
  <si>
    <t>АО "Читаэнергосбыт</t>
  </si>
  <si>
    <t>г. Чита, ул. Бабушкина, 38</t>
  </si>
  <si>
    <t>Голиков Алексей Витальевич</t>
  </si>
  <si>
    <t>delo@e-sbyt.ru</t>
  </si>
  <si>
    <t>N п/п</t>
  </si>
  <si>
    <t>Фактические показатели за год, предшествующий базовому периоду</t>
  </si>
  <si>
    <t>Показатели, утвержденные на базовый период</t>
  </si>
  <si>
    <t>Предложения на расчетный период регулирования</t>
  </si>
  <si>
    <t>тыс. кВтч</t>
  </si>
  <si>
    <t>1.1.А</t>
  </si>
  <si>
    <t>1.1.Б</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</si>
  <si>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</si>
  <si>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1.1.1.А</t>
  </si>
  <si>
    <t>1.1.1.Б</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</si>
  <si>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</si>
  <si>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</si>
  <si>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</si>
  <si>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</si>
  <si>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</si>
  <si>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</si>
  <si>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</si>
  <si>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</si>
  <si>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</si>
  <si>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население, проживающее в сельских населенных пунктах</t>
  </si>
  <si>
    <t>1.1.5.А</t>
  </si>
  <si>
    <t>1.1.5.Б</t>
  </si>
  <si>
    <t>1.1.6.А</t>
  </si>
  <si>
    <t>1.1.6.Б</t>
  </si>
  <si>
    <t>Количество обслуживаемых договоров - всего</t>
  </si>
  <si>
    <t>Количество точек учета по обслуживаемым договорам - всего</t>
  </si>
  <si>
    <t xml:space="preserve"> дата утверждение 20.04.2022, срок действия до 2024 г.</t>
  </si>
  <si>
    <t>Необходимые расходы из прибыли</t>
  </si>
  <si>
    <t>Раздел 3. Цены (тарифы) по регулируемым видам деятельности организации</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</si>
  <si>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</si>
  <si>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</si>
  <si>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</si>
  <si>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</si>
  <si>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</si>
  <si>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</si>
  <si>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 (мощности)</t>
  </si>
  <si>
    <t>двухставочный тариф</t>
  </si>
  <si>
    <t>ставка на содержание сетей</t>
  </si>
  <si>
    <t>ставка на оплату технологического расхода (потерь)</t>
  </si>
  <si>
    <t>одноставочный тариф</t>
  </si>
  <si>
    <t>Для коммерческого оператора</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</si>
  <si>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</si>
  <si>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</si>
  <si>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</si>
  <si>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</si>
  <si>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4.1.</t>
  </si>
  <si>
    <t>цена на электрическую энергию</t>
  </si>
  <si>
    <t xml:space="preserve">руб./тыс.кВтч </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</si>
  <si>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</si>
  <si>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</si>
  <si>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</si>
  <si>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</si>
  <si>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</si>
  <si>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</si>
  <si>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</si>
  <si>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</si>
  <si>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</si>
  <si>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</si>
  <si>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t>1,2 - 2,5 кг/кв.см.</t>
  </si>
  <si>
    <t>2,5 - 7,0 кг/кв.см.</t>
  </si>
  <si>
    <t>7,0 - 13,0 кг/кв.см.</t>
  </si>
  <si>
    <t>&gt; 13 кг/кв.см.</t>
  </si>
  <si>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</si>
  <si>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</si>
  <si>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</si>
  <si>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</si>
  <si>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</si>
  <si>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</si>
  <si>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t>
  </si>
  <si>
    <t>4.4.2.</t>
  </si>
  <si>
    <t>тариф на тепловую энергию</t>
  </si>
  <si>
    <t>месяц руб./Гкал</t>
  </si>
  <si>
    <t>4.5.</t>
  </si>
  <si>
    <t>средний тариф на теплоноситель, в том числе:</t>
  </si>
  <si>
    <t>вода</t>
  </si>
  <si>
    <t>руб./куб. метра</t>
  </si>
  <si>
    <t>пар</t>
  </si>
  <si>
    <t xml:space="preserve"> +7 (3022) 23-33-99</t>
  </si>
  <si>
    <t xml:space="preserve"> +7 (3022) 23-33-98</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</si>
</sst>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_-;\-* #,##0.00\ _₽_-;_-* &quot;-&quot;??\ _₽_-;_-@_-"/>
    <numFmt numFmtId="164" formatCode="_-* #,##0.00\ _р_._-;\-* #,##0.00\ _р_._-;_-* &quot;-&quot;??\ _р_._-;_-@_-"/>
    <numFmt numFmtId="165" formatCode="_-* #,##0.00_р_._-;\-* #,##0.00_р_._-;_-* &quot;-&quot;??_р_._-;_-@_-"/>
    <numFmt numFmtId="166" formatCode="#,##0.000"/>
    <numFmt numFmtId="167" formatCode="#,##0.0000"/>
    <numFmt numFmtId="168" formatCode="#,##0.00000"/>
    <numFmt numFmtId="169" formatCode="0.000"/>
    <numFmt numFmtId="170" formatCode="0.0000"/>
    <numFmt numFmtId="171" formatCode="#,##0.0"/>
    <numFmt numFmtId="172" formatCode="&quot;$&quot;#,##0_);[Red]\(&quot;$&quot;#,##0\)"/>
    <numFmt numFmtId="173" formatCode="_-* #,##0.00[$€-1]_-;\-* #,##0.00[$€-1]_-;_-* &quot;-&quot;??[$€-1]_-"/>
    <numFmt numFmtId="174" formatCode="#,##0.000000"/>
    <numFmt numFmtId="175" formatCode="0.00000"/>
    <numFmt numFmtId="176" formatCode="0.0%"/>
    <numFmt numFmtId="177" formatCode="0.000000"/>
    <numFmt numFmtId="178" formatCode="0.0"/>
    <numFmt numFmtId="179" formatCode="0.0000000"/>
  </numFmts>
  <fonts count="4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b/>
      <sz val="12"/>
      <color theme="1"/>
      <name val="Times New Roman"/>
      <family val="1"/>
      <charset val="204"/>
    </font>
    <font>
      <sz val="11"/>
      <color theme="1"/>
      <name val="Calibri"/>
      <family val="2"/>
      <scheme val="minor"/>
    </font>
    <font>
      <b/>
      <u/>
      <sz val="9"/>
      <color indexed="12"/>
      <name val="Tahoma"/>
      <family val="2"/>
      <charset val="204"/>
    </font>
    <font>
      <b/>
      <sz val="9"/>
      <name val="Tahoma"/>
      <family val="2"/>
      <charset val="204"/>
    </font>
    <font>
      <sz val="9"/>
      <name val="Tahoma"/>
      <family val="2"/>
      <charset val="204"/>
    </font>
    <font>
      <sz val="11"/>
      <color theme="1"/>
      <name val="Times New Roman"/>
      <family val="1"/>
      <charset val="204"/>
    </font>
    <font>
      <b/>
      <sz val="11"/>
      <color theme="1"/>
      <name val="Times New Roman"/>
      <family val="1"/>
      <charset val="204"/>
    </font>
    <font>
      <b/>
      <sz val="11"/>
      <color theme="1"/>
      <name val="Calibri"/>
      <family val="2"/>
      <charset val="204"/>
      <scheme val="minor"/>
    </font>
    <font>
      <sz val="9"/>
      <color theme="1"/>
      <name val="Times New Roman"/>
      <family val="1"/>
      <charset val="204"/>
    </font>
    <font>
      <sz val="10"/>
      <name val="Arial Cyr"/>
      <charset val="204"/>
    </font>
    <font>
      <sz val="10"/>
      <name val="Arial Cyr"/>
      <family val="2"/>
      <charset val="204"/>
    </font>
    <font>
      <sz val="9"/>
      <color indexed="81"/>
      <name val="Tahoma"/>
      <family val="2"/>
      <charset val="204"/>
    </font>
    <font>
      <sz val="10"/>
      <name val="Helv"/>
    </font>
    <font>
      <sz val="10"/>
      <name val="MS Sans Serif"/>
      <family val="2"/>
      <charset val="204"/>
    </font>
    <font>
      <sz val="8"/>
      <name val="Helv"/>
      <charset val="204"/>
    </font>
    <font>
      <sz val="12"/>
      <name val="Arial"/>
      <family val="2"/>
      <charset val="204"/>
    </font>
    <font>
      <sz val="11"/>
      <color indexed="62"/>
      <name val="Calibri"/>
      <family val="2"/>
      <charset val="204"/>
    </font>
    <font>
      <sz val="8"/>
      <name val="Palatino"/>
      <family val="1"/>
    </font>
    <font>
      <u/>
      <sz val="10"/>
      <color indexed="36"/>
      <name val="Arial Cyr"/>
      <charset val="204"/>
    </font>
    <font>
      <u/>
      <sz val="10"/>
      <color indexed="12"/>
      <name val="Arial Cyr"/>
      <charset val="204"/>
    </font>
    <font>
      <sz val="11"/>
      <color indexed="8"/>
      <name val="Calibri"/>
      <family val="2"/>
      <charset val="204"/>
    </font>
    <font>
      <sz val="10"/>
      <name val="Tahoma"/>
      <family val="2"/>
      <charset val="204"/>
    </font>
    <font>
      <sz val="11"/>
      <name val="Tahoma"/>
      <family val="2"/>
      <charset val="204"/>
    </font>
    <font>
      <sz val="9"/>
      <color indexed="11"/>
      <name val="Tahoma"/>
      <family val="2"/>
      <charset val="204"/>
    </font>
    <font>
      <u/>
      <sz val="9"/>
      <color indexed="12"/>
      <name val="Tahoma"/>
      <family val="2"/>
      <charset val="204"/>
    </font>
    <font>
      <sz val="10"/>
      <name val="Helv"/>
      <charset val="204"/>
    </font>
    <font>
      <sz val="8"/>
      <name val="Arial"/>
      <family val="2"/>
      <charset val="204"/>
    </font>
    <font>
      <b/>
      <sz val="14"/>
      <name val="Franklin Gothic Medium"/>
      <family val="2"/>
      <charset val="204"/>
    </font>
    <font>
      <sz val="10"/>
      <name val="Arial"/>
      <family val="2"/>
      <charset val="204"/>
    </font>
    <font>
      <sz val="9"/>
      <color indexed="8"/>
      <name val="Tahoma"/>
      <family val="2"/>
      <charset val="204"/>
    </font>
    <font>
      <b/>
      <sz val="14"/>
      <color theme="1"/>
      <name val="Times New Roman"/>
      <family val="1"/>
      <charset val="204"/>
    </font>
    <font>
      <b/>
      <sz val="11"/>
      <color theme="1"/>
      <name val="Calibri"/>
      <family val="2"/>
      <scheme val="minor"/>
    </font>
    <font>
      <sz val="12"/>
      <name val="Times New Roman"/>
      <family val="1"/>
      <charset val="204"/>
    </font>
    <font>
      <sz val="8"/>
      <name val="Arial"/>
      <family val="2"/>
    </font>
    <font>
      <sz val="9"/>
      <color rgb="FF002060"/>
      <name val="Tahoma"/>
      <family val="2"/>
      <charset val="204"/>
    </font>
    <font>
      <b/>
      <sz val="10"/>
      <name val="Tahoma"/>
      <family val="2"/>
      <charset val="204"/>
    </font>
    <font>
      <b/>
      <sz val="8"/>
      <color indexed="81"/>
      <name val="Calibri"/>
      <family val="2"/>
      <charset val="204"/>
      <scheme val="minor"/>
    </font>
    <font>
      <sz val="8"/>
      <color indexed="81"/>
      <name val="Tahoma"/>
      <family val="2"/>
      <charset val="204"/>
    </font>
    <font>
      <sz val="10"/>
      <color theme="1"/>
      <name val="Times New Roman"/>
      <family val="1"/>
      <charset val="204"/>
    </font>
    <font>
      <b/>
      <sz val="10"/>
      <color theme="1"/>
      <name val="Times New Roman"/>
      <family val="1"/>
      <charset val="204"/>
    </font>
    <font>
      <sz val="10"/>
      <name val="Arial Cyr"/>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rgb="FFFFFF00"/>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theme="0"/>
        <bgColor indexed="64"/>
      </patternFill>
    </fill>
    <fill>
      <patternFill patternType="solid">
        <fgColor indexed="14"/>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thin">
        <color indexed="13"/>
      </left>
      <right style="thin">
        <color indexed="13"/>
      </right>
      <top style="thin">
        <color indexed="13"/>
      </top>
      <bottom style="thin">
        <color indexed="1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top style="thin">
        <color indexed="22"/>
      </top>
      <bottom/>
      <diagonal/>
    </border>
  </borders>
  <cellStyleXfs count="75">
    <xf numFmtId="0" fontId="0" fillId="0" borderId="0"/>
    <xf numFmtId="0" fontId="8" fillId="2" borderId="2" applyNumberFormat="0" applyFont="0" applyFill="0" applyAlignment="0" applyProtection="0">
      <alignment horizontal="center" vertical="center" wrapText="1"/>
    </xf>
    <xf numFmtId="9" fontId="6" fillId="0" borderId="0" applyFont="0" applyFill="0" applyBorder="0" applyAlignment="0" applyProtection="0"/>
    <xf numFmtId="0" fontId="14" fillId="0" borderId="0"/>
    <xf numFmtId="0" fontId="14" fillId="0" borderId="0"/>
    <xf numFmtId="0" fontId="15" fillId="0" borderId="0"/>
    <xf numFmtId="49" fontId="9" fillId="0" borderId="0" applyBorder="0">
      <alignment vertical="top"/>
    </xf>
    <xf numFmtId="0" fontId="17" fillId="0" borderId="0"/>
    <xf numFmtId="173" fontId="17" fillId="0" borderId="0"/>
    <xf numFmtId="0" fontId="3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26" fillId="0" borderId="6" applyNumberFormat="0" applyAlignment="0">
      <protection locked="0"/>
    </xf>
    <xf numFmtId="172" fontId="18" fillId="0" borderId="0" applyFont="0" applyFill="0" applyBorder="0" applyAlignment="0" applyProtection="0"/>
    <xf numFmtId="0" fontId="22" fillId="0" borderId="0" applyFill="0" applyBorder="0" applyProtection="0">
      <alignment vertical="center"/>
    </xf>
    <xf numFmtId="0" fontId="23" fillId="0" borderId="0" applyNumberFormat="0" applyFill="0" applyBorder="0" applyAlignment="0" applyProtection="0">
      <alignment vertical="top"/>
      <protection locked="0"/>
    </xf>
    <xf numFmtId="0" fontId="26" fillId="6" borderId="6" applyNumberFormat="0" applyAlignment="0"/>
    <xf numFmtId="0" fontId="24" fillId="0" borderId="0" applyNumberFormat="0" applyFill="0" applyBorder="0" applyAlignment="0" applyProtection="0">
      <alignment vertical="top"/>
      <protection locked="0"/>
    </xf>
    <xf numFmtId="0" fontId="20" fillId="0" borderId="0" applyNumberFormat="0" applyFill="0" applyBorder="0" applyAlignment="0" applyProtection="0"/>
    <xf numFmtId="0" fontId="19" fillId="0" borderId="0"/>
    <xf numFmtId="0" fontId="22" fillId="0" borderId="0" applyFill="0" applyBorder="0" applyProtection="0">
      <alignment vertical="center"/>
    </xf>
    <xf numFmtId="0" fontId="22" fillId="0" borderId="0" applyFill="0" applyBorder="0" applyProtection="0">
      <alignment vertical="center"/>
    </xf>
    <xf numFmtId="49" fontId="27" fillId="7" borderId="7" applyNumberFormat="0">
      <alignment horizontal="center" vertical="center"/>
    </xf>
    <xf numFmtId="0" fontId="21" fillId="8" borderId="6" applyNumberFormat="0" applyAlignment="0" applyProtection="0"/>
    <xf numFmtId="0" fontId="2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2" fillId="0" borderId="0" applyBorder="0">
      <alignment horizontal="center" vertical="center" wrapText="1"/>
    </xf>
    <xf numFmtId="0" fontId="8" fillId="0" borderId="4" applyBorder="0">
      <alignment horizontal="center" vertical="center" wrapText="1"/>
    </xf>
    <xf numFmtId="4" fontId="9" fillId="4" borderId="1" applyBorder="0">
      <alignment horizontal="right"/>
    </xf>
    <xf numFmtId="49" fontId="9" fillId="0" borderId="0" applyBorder="0">
      <alignment vertical="top"/>
    </xf>
    <xf numFmtId="49" fontId="9" fillId="0" borderId="0" applyBorder="0">
      <alignment vertical="top"/>
    </xf>
    <xf numFmtId="0" fontId="25" fillId="0" borderId="0"/>
    <xf numFmtId="0" fontId="28" fillId="9" borderId="0" applyNumberFormat="0" applyBorder="0" applyAlignment="0">
      <alignment horizontal="left" vertical="center"/>
    </xf>
    <xf numFmtId="0" fontId="14" fillId="0" borderId="0"/>
    <xf numFmtId="49" fontId="9" fillId="9" borderId="0" applyBorder="0">
      <alignment vertical="top"/>
    </xf>
    <xf numFmtId="0" fontId="9" fillId="0" borderId="0">
      <alignment horizontal="left" vertical="center"/>
    </xf>
    <xf numFmtId="0" fontId="9" fillId="0" borderId="0">
      <alignment horizontal="left" vertical="center"/>
    </xf>
    <xf numFmtId="0" fontId="17" fillId="0" borderId="0"/>
    <xf numFmtId="4" fontId="9" fillId="3" borderId="0" applyBorder="0">
      <alignment horizontal="right"/>
    </xf>
    <xf numFmtId="4" fontId="9" fillId="3" borderId="5" applyBorder="0">
      <alignment horizontal="right"/>
    </xf>
    <xf numFmtId="4" fontId="9" fillId="3" borderId="1" applyFont="0" applyBorder="0">
      <alignment horizontal="right"/>
    </xf>
    <xf numFmtId="165" fontId="14" fillId="0" borderId="0" applyFont="0" applyFill="0" applyBorder="0" applyAlignment="0" applyProtection="0"/>
    <xf numFmtId="0" fontId="3" fillId="0" borderId="0"/>
    <xf numFmtId="9" fontId="14" fillId="0" borderId="0" applyFont="0" applyFill="0" applyBorder="0" applyAlignment="0" applyProtection="0"/>
    <xf numFmtId="4" fontId="9" fillId="11" borderId="8" applyAlignment="0">
      <alignment vertical="center"/>
    </xf>
    <xf numFmtId="4" fontId="34" fillId="2" borderId="8">
      <alignment horizontal="right" vertical="center"/>
      <protection locked="0"/>
    </xf>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165" fontId="33" fillId="0" borderId="0" applyFill="0" applyBorder="0" applyAlignment="0" applyProtection="0"/>
    <xf numFmtId="0" fontId="38" fillId="0" borderId="0"/>
    <xf numFmtId="0" fontId="37"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 fontId="9" fillId="4" borderId="12" applyBorder="0">
      <alignment horizontal="right"/>
    </xf>
    <xf numFmtId="0" fontId="2" fillId="0" borderId="0"/>
    <xf numFmtId="0" fontId="2" fillId="0" borderId="0"/>
    <xf numFmtId="9" fontId="2" fillId="0" borderId="0" applyFont="0" applyFill="0" applyBorder="0" applyAlignment="0" applyProtection="0"/>
    <xf numFmtId="165" fontId="14" fillId="0" borderId="0" applyFont="0" applyFill="0" applyBorder="0" applyAlignment="0" applyProtection="0"/>
    <xf numFmtId="43" fontId="2" fillId="0" borderId="0" applyFont="0" applyFill="0" applyBorder="0" applyAlignment="0" applyProtection="0"/>
    <xf numFmtId="4" fontId="9" fillId="3" borderId="12" applyFont="0" applyBorder="0">
      <alignment horizontal="right"/>
    </xf>
    <xf numFmtId="0" fontId="1" fillId="0" borderId="0"/>
    <xf numFmtId="0" fontId="45" fillId="0" borderId="0"/>
    <xf numFmtId="0" fontId="38" fillId="0" borderId="0"/>
  </cellStyleXfs>
  <cellXfs count="121">
    <xf numFmtId="0" fontId="0" fillId="0" borderId="0" xfId="0"/>
    <xf numFmtId="4" fontId="0" fillId="0" borderId="0" xfId="0" applyNumberFormat="1"/>
    <xf numFmtId="0" fontId="12" fillId="0" borderId="0" xfId="0" applyFont="1" applyBorder="1" applyAlignment="1">
      <alignment horizontal="left"/>
    </xf>
    <xf numFmtId="0" fontId="12" fillId="0" borderId="0" xfId="0" applyFont="1" applyBorder="1" applyAlignment="1">
      <alignment horizontal="center"/>
    </xf>
    <xf numFmtId="169" fontId="0" fillId="0" borderId="0" xfId="0" applyNumberFormat="1"/>
    <xf numFmtId="174" fontId="0" fillId="0" borderId="0" xfId="0" applyNumberFormat="1"/>
    <xf numFmtId="168" fontId="0" fillId="0" borderId="0" xfId="0" applyNumberFormat="1"/>
    <xf numFmtId="175" fontId="0" fillId="0" borderId="0" xfId="0" applyNumberFormat="1"/>
    <xf numFmtId="167" fontId="0" fillId="0" borderId="0" xfId="0" applyNumberFormat="1"/>
    <xf numFmtId="0" fontId="10" fillId="0" borderId="12" xfId="0" applyFont="1" applyBorder="1"/>
    <xf numFmtId="0" fontId="0" fillId="0" borderId="12" xfId="0" applyBorder="1"/>
    <xf numFmtId="0" fontId="36" fillId="0" borderId="0" xfId="0" applyFont="1"/>
    <xf numFmtId="4" fontId="0" fillId="0" borderId="12" xfId="0" applyNumberFormat="1" applyBorder="1"/>
    <xf numFmtId="0" fontId="10" fillId="0" borderId="12" xfId="0" applyFont="1" applyBorder="1" applyAlignment="1">
      <alignment horizontal="center" vertical="center" wrapText="1"/>
    </xf>
    <xf numFmtId="0" fontId="35" fillId="0" borderId="0" xfId="0" applyFont="1" applyAlignment="1">
      <alignment horizontal="center" vertical="center"/>
    </xf>
    <xf numFmtId="0" fontId="13" fillId="0" borderId="12" xfId="0" applyFont="1" applyBorder="1" applyAlignment="1">
      <alignment horizontal="center" vertical="center" wrapText="1"/>
    </xf>
    <xf numFmtId="0" fontId="0" fillId="0" borderId="0" xfId="0" applyFont="1"/>
    <xf numFmtId="0" fontId="11" fillId="0" borderId="12" xfId="0" applyFont="1" applyBorder="1" applyAlignment="1">
      <alignment horizontal="center" vertical="center" wrapText="1"/>
    </xf>
    <xf numFmtId="0" fontId="11" fillId="0" borderId="12" xfId="0" applyFont="1" applyBorder="1" applyAlignment="1">
      <alignment vertical="center" wrapText="1"/>
    </xf>
    <xf numFmtId="0" fontId="10" fillId="0" borderId="12" xfId="0" applyFont="1" applyBorder="1" applyAlignment="1">
      <alignment vertical="center" wrapText="1"/>
    </xf>
    <xf numFmtId="2" fontId="11" fillId="0" borderId="12" xfId="0" applyNumberFormat="1" applyFont="1" applyBorder="1" applyAlignment="1">
      <alignment horizontal="center" vertical="center" wrapText="1"/>
    </xf>
    <xf numFmtId="2" fontId="10" fillId="0" borderId="12" xfId="0" applyNumberFormat="1" applyFont="1" applyBorder="1" applyAlignment="1">
      <alignment horizontal="center" vertical="center" wrapText="1"/>
    </xf>
    <xf numFmtId="176" fontId="11" fillId="0" borderId="12" xfId="2" applyNumberFormat="1" applyFont="1" applyBorder="1" applyAlignment="1">
      <alignment horizontal="center" vertical="center" wrapText="1"/>
    </xf>
    <xf numFmtId="0" fontId="10" fillId="0" borderId="12" xfId="0" applyFont="1" applyBorder="1" applyAlignment="1">
      <alignment horizontal="center"/>
    </xf>
    <xf numFmtId="2" fontId="10" fillId="0" borderId="12" xfId="0" applyNumberFormat="1" applyFont="1" applyBorder="1"/>
    <xf numFmtId="170" fontId="11" fillId="0" borderId="12" xfId="0" applyNumberFormat="1" applyFont="1" applyBorder="1" applyAlignment="1">
      <alignment horizontal="center" vertical="center" wrapText="1"/>
    </xf>
    <xf numFmtId="10" fontId="11" fillId="0" borderId="12" xfId="2" applyNumberFormat="1" applyFont="1" applyBorder="1" applyAlignment="1">
      <alignment horizontal="center" vertical="center" wrapText="1"/>
    </xf>
    <xf numFmtId="10" fontId="10" fillId="0" borderId="12" xfId="2" applyNumberFormat="1" applyFont="1" applyBorder="1" applyAlignment="1">
      <alignment horizontal="center" vertical="center" wrapText="1"/>
    </xf>
    <xf numFmtId="4" fontId="34" fillId="4" borderId="14" xfId="1" applyNumberFormat="1" applyFont="1" applyFill="1" applyBorder="1" applyAlignment="1" applyProtection="1">
      <alignment horizontal="right" vertical="center"/>
      <protection locked="0"/>
    </xf>
    <xf numFmtId="4" fontId="9" fillId="4" borderId="14" xfId="1" applyNumberFormat="1" applyFont="1" applyFill="1" applyBorder="1" applyAlignment="1" applyProtection="1">
      <alignment horizontal="right" vertical="center"/>
      <protection locked="0"/>
    </xf>
    <xf numFmtId="0" fontId="0" fillId="0" borderId="0" xfId="0" applyBorder="1"/>
    <xf numFmtId="4" fontId="39" fillId="4" borderId="14" xfId="1" applyNumberFormat="1" applyFont="1" applyFill="1" applyBorder="1" applyAlignment="1" applyProtection="1">
      <alignment horizontal="right" vertical="center"/>
      <protection locked="0"/>
    </xf>
    <xf numFmtId="0" fontId="0" fillId="0" borderId="0" xfId="0" applyAlignment="1">
      <alignment horizontal="center" vertical="center"/>
    </xf>
    <xf numFmtId="0" fontId="0" fillId="0" borderId="0" xfId="0" applyAlignment="1">
      <alignment horizontal="right"/>
    </xf>
    <xf numFmtId="177" fontId="0" fillId="0" borderId="12" xfId="0" applyNumberFormat="1" applyBorder="1"/>
    <xf numFmtId="0" fontId="0" fillId="0" borderId="12" xfId="0" applyFill="1" applyBorder="1" applyAlignment="1">
      <alignment horizontal="center" vertical="center"/>
    </xf>
    <xf numFmtId="0" fontId="0" fillId="0" borderId="12" xfId="0" applyFill="1" applyBorder="1"/>
    <xf numFmtId="0" fontId="0" fillId="0" borderId="12" xfId="0" applyBorder="1" applyAlignment="1">
      <alignment horizontal="center" vertical="center"/>
    </xf>
    <xf numFmtId="171" fontId="0" fillId="0" borderId="12" xfId="0" applyNumberFormat="1" applyBorder="1"/>
    <xf numFmtId="167" fontId="0" fillId="0" borderId="12" xfId="0" applyNumberFormat="1" applyBorder="1"/>
    <xf numFmtId="0" fontId="0" fillId="0" borderId="12" xfId="0" applyFill="1" applyBorder="1" applyAlignment="1">
      <alignment horizontal="center" vertical="center" wrapText="1"/>
    </xf>
    <xf numFmtId="0" fontId="26" fillId="0" borderId="12" xfId="0" applyFont="1" applyBorder="1"/>
    <xf numFmtId="0" fontId="26" fillId="5" borderId="12" xfId="0" applyFont="1" applyFill="1" applyBorder="1"/>
    <xf numFmtId="0" fontId="0" fillId="5" borderId="12" xfId="0" applyFill="1" applyBorder="1"/>
    <xf numFmtId="169" fontId="40" fillId="0" borderId="12" xfId="0" applyNumberFormat="1" applyFont="1" applyBorder="1"/>
    <xf numFmtId="0" fontId="40" fillId="0" borderId="12" xfId="0" applyFont="1" applyBorder="1"/>
    <xf numFmtId="175" fontId="40" fillId="0" borderId="12" xfId="0" applyNumberFormat="1" applyFont="1" applyBorder="1"/>
    <xf numFmtId="0" fontId="0" fillId="10" borderId="0" xfId="0" applyFill="1"/>
    <xf numFmtId="0" fontId="0" fillId="0" borderId="12" xfId="0" applyBorder="1" applyAlignment="1">
      <alignment horizontal="right"/>
    </xf>
    <xf numFmtId="168" fontId="0" fillId="0" borderId="12" xfId="0" applyNumberFormat="1" applyBorder="1"/>
    <xf numFmtId="2" fontId="0" fillId="0" borderId="12" xfId="0" applyNumberFormat="1" applyBorder="1" applyAlignment="1">
      <alignment wrapText="1"/>
    </xf>
    <xf numFmtId="0" fontId="0" fillId="0" borderId="12" xfId="0" applyBorder="1" applyAlignment="1">
      <alignment horizontal="center" vertical="center"/>
    </xf>
    <xf numFmtId="0" fontId="0" fillId="0" borderId="12" xfId="0" applyBorder="1" applyAlignment="1">
      <alignment horizontal="center"/>
    </xf>
    <xf numFmtId="174" fontId="0" fillId="0" borderId="12" xfId="0" applyNumberFormat="1" applyBorder="1"/>
    <xf numFmtId="169" fontId="0" fillId="0" borderId="12" xfId="0" applyNumberFormat="1" applyBorder="1"/>
    <xf numFmtId="10" fontId="0" fillId="0" borderId="12" xfId="2" applyNumberFormat="1" applyFont="1" applyBorder="1"/>
    <xf numFmtId="177" fontId="0" fillId="0" borderId="12" xfId="0" applyNumberFormat="1" applyBorder="1" applyAlignment="1">
      <alignment horizontal="center"/>
    </xf>
    <xf numFmtId="0" fontId="43" fillId="0" borderId="0" xfId="72" applyFont="1" applyAlignment="1">
      <alignment horizontal="center" vertical="center" wrapText="1"/>
    </xf>
    <xf numFmtId="0" fontId="43" fillId="0" borderId="0" xfId="72" applyFont="1" applyAlignment="1">
      <alignment horizontal="left" vertical="center" wrapText="1"/>
    </xf>
    <xf numFmtId="0" fontId="44" fillId="0" borderId="12" xfId="72" applyFont="1" applyBorder="1" applyAlignment="1">
      <alignment horizontal="center" vertical="center" wrapText="1"/>
    </xf>
    <xf numFmtId="0" fontId="44" fillId="0" borderId="12" xfId="72" applyFont="1" applyBorder="1" applyAlignment="1">
      <alignment vertical="center" wrapText="1"/>
    </xf>
    <xf numFmtId="0" fontId="44" fillId="0" borderId="0" xfId="72" applyFont="1" applyAlignment="1">
      <alignment horizontal="center" vertical="center" wrapText="1"/>
    </xf>
    <xf numFmtId="0" fontId="43" fillId="0" borderId="12" xfId="72" applyFont="1" applyBorder="1" applyAlignment="1">
      <alignment horizontal="center" vertical="center" wrapText="1"/>
    </xf>
    <xf numFmtId="0" fontId="43" fillId="0" borderId="12" xfId="72" applyFont="1" applyBorder="1" applyAlignment="1">
      <alignment vertical="center" wrapText="1"/>
    </xf>
    <xf numFmtId="0" fontId="43" fillId="0" borderId="12" xfId="72" applyFont="1" applyBorder="1" applyAlignment="1">
      <alignment horizontal="left" vertical="center" wrapText="1" indent="1"/>
    </xf>
    <xf numFmtId="0" fontId="43" fillId="0" borderId="12" xfId="72" applyFont="1" applyBorder="1" applyAlignment="1">
      <alignment horizontal="left" vertical="center" wrapText="1" indent="2"/>
    </xf>
    <xf numFmtId="0" fontId="43" fillId="0" borderId="12" xfId="72" applyFont="1" applyBorder="1" applyAlignment="1">
      <alignment horizontal="left" vertical="center" wrapText="1" indent="3"/>
    </xf>
    <xf numFmtId="0" fontId="44" fillId="0" borderId="12" xfId="72" applyFont="1" applyFill="1" applyBorder="1" applyAlignment="1">
      <alignment horizontal="center" vertical="center" wrapText="1"/>
    </xf>
    <xf numFmtId="0" fontId="44" fillId="0" borderId="12" xfId="72" applyFont="1" applyFill="1" applyBorder="1" applyAlignment="1">
      <alignment vertical="center" wrapText="1"/>
    </xf>
    <xf numFmtId="0" fontId="44" fillId="0" borderId="0" xfId="72" applyFont="1" applyFill="1" applyAlignment="1">
      <alignment horizontal="center" vertical="center" wrapText="1"/>
    </xf>
    <xf numFmtId="0" fontId="43" fillId="0" borderId="12" xfId="72" applyFont="1" applyFill="1" applyBorder="1" applyAlignment="1">
      <alignment horizontal="center" vertical="center" wrapText="1"/>
    </xf>
    <xf numFmtId="0" fontId="43" fillId="0" borderId="12" xfId="72" applyFont="1" applyFill="1" applyBorder="1" applyAlignment="1">
      <alignment vertical="center" wrapText="1"/>
    </xf>
    <xf numFmtId="0" fontId="43" fillId="0" borderId="0" xfId="72" applyFont="1" applyFill="1" applyAlignment="1">
      <alignment horizontal="center" vertical="center" wrapText="1"/>
    </xf>
    <xf numFmtId="0" fontId="43" fillId="0" borderId="12" xfId="72" applyFont="1" applyFill="1" applyBorder="1" applyAlignment="1">
      <alignment horizontal="left" vertical="center" wrapText="1" indent="1"/>
    </xf>
    <xf numFmtId="0" fontId="43" fillId="0" borderId="12" xfId="72" applyFont="1" applyFill="1" applyBorder="1" applyAlignment="1">
      <alignment horizontal="left" vertical="center" wrapText="1" indent="2"/>
    </xf>
    <xf numFmtId="0" fontId="43" fillId="0" borderId="0" xfId="72" applyFont="1" applyAlignment="1">
      <alignment vertical="center" wrapText="1"/>
    </xf>
    <xf numFmtId="0" fontId="43" fillId="0" borderId="12" xfId="72" applyFont="1" applyBorder="1" applyAlignment="1">
      <alignment horizontal="left" vertical="center" wrapText="1"/>
    </xf>
    <xf numFmtId="2" fontId="43" fillId="0" borderId="12" xfId="72" applyNumberFormat="1" applyFont="1" applyFill="1" applyBorder="1" applyAlignment="1">
      <alignment horizontal="center" vertical="center" wrapText="1"/>
    </xf>
    <xf numFmtId="179" fontId="43" fillId="0" borderId="0" xfId="72" applyNumberFormat="1" applyFont="1" applyBorder="1" applyAlignment="1">
      <alignment horizontal="center" vertical="center" wrapText="1"/>
    </xf>
    <xf numFmtId="179" fontId="43" fillId="0" borderId="0" xfId="72" applyNumberFormat="1" applyFont="1" applyAlignment="1">
      <alignment horizontal="center" vertical="center" wrapText="1"/>
    </xf>
    <xf numFmtId="4" fontId="43" fillId="0" borderId="12" xfId="72" applyNumberFormat="1" applyFont="1" applyFill="1" applyBorder="1" applyAlignment="1">
      <alignment horizontal="center" vertical="center" wrapText="1"/>
    </xf>
    <xf numFmtId="0" fontId="10" fillId="0" borderId="12" xfId="0" applyFont="1" applyBorder="1" applyAlignment="1">
      <alignment horizontal="center"/>
    </xf>
    <xf numFmtId="0" fontId="5" fillId="0" borderId="0" xfId="0" applyFont="1" applyAlignment="1">
      <alignment horizontal="center" vertical="center" wrapText="1"/>
    </xf>
    <xf numFmtId="0" fontId="4" fillId="0" borderId="12" xfId="0" applyFont="1" applyBorder="1" applyAlignment="1">
      <alignment vertical="center" wrapText="1"/>
    </xf>
    <xf numFmtId="0" fontId="10" fillId="0" borderId="12" xfId="0" applyFont="1" applyBorder="1" applyAlignment="1">
      <alignment horizontal="center" vertical="center" wrapText="1"/>
    </xf>
    <xf numFmtId="0" fontId="35" fillId="0" borderId="12" xfId="0" applyFont="1" applyBorder="1" applyAlignment="1">
      <alignment horizontal="center" vertical="center" wrapText="1"/>
    </xf>
    <xf numFmtId="3" fontId="44" fillId="0" borderId="9" xfId="0" applyNumberFormat="1" applyFont="1" applyBorder="1" applyAlignment="1">
      <alignment horizontal="center" vertical="center" wrapText="1"/>
    </xf>
    <xf numFmtId="3" fontId="44" fillId="0" borderId="11" xfId="0" applyNumberFormat="1" applyFont="1" applyBorder="1" applyAlignment="1">
      <alignment horizontal="center" vertical="center" wrapText="1"/>
    </xf>
    <xf numFmtId="3" fontId="43" fillId="0" borderId="9" xfId="0" applyNumberFormat="1" applyFont="1" applyBorder="1" applyAlignment="1">
      <alignment horizontal="center" vertical="center" wrapText="1"/>
    </xf>
    <xf numFmtId="3" fontId="43" fillId="0" borderId="11" xfId="0" applyNumberFormat="1" applyFont="1" applyBorder="1" applyAlignment="1">
      <alignment horizontal="center" vertical="center" wrapText="1"/>
    </xf>
    <xf numFmtId="0" fontId="43" fillId="0" borderId="0" xfId="72" applyFont="1" applyAlignment="1">
      <alignment horizontal="left" vertical="center" wrapText="1"/>
    </xf>
    <xf numFmtId="3" fontId="43" fillId="0" borderId="9" xfId="0" applyNumberFormat="1" applyFont="1" applyFill="1" applyBorder="1" applyAlignment="1">
      <alignment horizontal="center" vertical="center" wrapText="1"/>
    </xf>
    <xf numFmtId="3" fontId="43" fillId="0" borderId="11" xfId="0" applyNumberFormat="1" applyFont="1" applyFill="1" applyBorder="1" applyAlignment="1">
      <alignment horizontal="center" vertical="center" wrapText="1"/>
    </xf>
    <xf numFmtId="166" fontId="44" fillId="0" borderId="9" xfId="0" applyNumberFormat="1" applyFont="1" applyFill="1" applyBorder="1" applyAlignment="1">
      <alignment horizontal="center" vertical="center" wrapText="1"/>
    </xf>
    <xf numFmtId="166" fontId="44" fillId="0" borderId="11" xfId="0" applyNumberFormat="1" applyFont="1" applyFill="1" applyBorder="1" applyAlignment="1">
      <alignment horizontal="center" vertical="center" wrapText="1"/>
    </xf>
    <xf numFmtId="3" fontId="44" fillId="0" borderId="9" xfId="0" applyNumberFormat="1" applyFont="1" applyFill="1" applyBorder="1" applyAlignment="1">
      <alignment horizontal="center" vertical="center" wrapText="1"/>
    </xf>
    <xf numFmtId="3" fontId="44" fillId="0" borderId="11" xfId="0" applyNumberFormat="1" applyFont="1" applyFill="1" applyBorder="1" applyAlignment="1">
      <alignment horizontal="center" vertical="center" wrapText="1"/>
    </xf>
    <xf numFmtId="166" fontId="43" fillId="0" borderId="9" xfId="0" applyNumberFormat="1" applyFont="1" applyFill="1" applyBorder="1" applyAlignment="1">
      <alignment horizontal="center" vertical="center" wrapText="1"/>
    </xf>
    <xf numFmtId="166" fontId="43" fillId="0" borderId="11" xfId="0" applyNumberFormat="1" applyFont="1" applyFill="1" applyBorder="1" applyAlignment="1">
      <alignment horizontal="center" vertical="center" wrapText="1"/>
    </xf>
    <xf numFmtId="3" fontId="43" fillId="0" borderId="9" xfId="72" applyNumberFormat="1" applyFont="1" applyFill="1" applyBorder="1" applyAlignment="1">
      <alignment horizontal="center" vertical="center" wrapText="1"/>
    </xf>
    <xf numFmtId="3" fontId="43" fillId="0" borderId="11" xfId="72" applyNumberFormat="1" applyFont="1" applyFill="1" applyBorder="1" applyAlignment="1">
      <alignment horizontal="center" vertical="center" wrapText="1"/>
    </xf>
    <xf numFmtId="3" fontId="44" fillId="0" borderId="9" xfId="72" applyNumberFormat="1" applyFont="1" applyFill="1" applyBorder="1" applyAlignment="1">
      <alignment horizontal="center" vertical="center" wrapText="1"/>
    </xf>
    <xf numFmtId="3" fontId="44" fillId="0" borderId="11" xfId="72" applyNumberFormat="1" applyFont="1" applyFill="1" applyBorder="1" applyAlignment="1">
      <alignment horizontal="center" vertical="center" wrapText="1"/>
    </xf>
    <xf numFmtId="3" fontId="44" fillId="0" borderId="9" xfId="72" applyNumberFormat="1" applyFont="1" applyBorder="1" applyAlignment="1">
      <alignment horizontal="center" vertical="center" wrapText="1"/>
    </xf>
    <xf numFmtId="3" fontId="44" fillId="0" borderId="11" xfId="72" applyNumberFormat="1" applyFont="1" applyBorder="1" applyAlignment="1">
      <alignment horizontal="center" vertical="center" wrapText="1"/>
    </xf>
    <xf numFmtId="0" fontId="11" fillId="0" borderId="0" xfId="72" applyFont="1" applyAlignment="1">
      <alignment horizontal="center" vertical="center" wrapText="1"/>
    </xf>
    <xf numFmtId="0" fontId="44" fillId="0" borderId="13" xfId="72" applyFont="1" applyBorder="1" applyAlignment="1">
      <alignment horizontal="center" vertical="center" wrapText="1"/>
    </xf>
    <xf numFmtId="0" fontId="44" fillId="0" borderId="3" xfId="72" applyFont="1" applyBorder="1" applyAlignment="1">
      <alignment horizontal="center" vertical="center" wrapText="1"/>
    </xf>
    <xf numFmtId="0" fontId="44" fillId="0" borderId="9" xfId="72" applyFont="1" applyBorder="1" applyAlignment="1">
      <alignment horizontal="center" vertical="center" wrapText="1"/>
    </xf>
    <xf numFmtId="0" fontId="44" fillId="0" borderId="11" xfId="72" applyFont="1" applyBorder="1" applyAlignment="1">
      <alignment horizontal="center" vertical="center" wrapText="1"/>
    </xf>
    <xf numFmtId="178" fontId="44" fillId="0" borderId="9" xfId="72" applyNumberFormat="1" applyFont="1" applyFill="1" applyBorder="1" applyAlignment="1">
      <alignment horizontal="center" vertical="center" wrapText="1"/>
    </xf>
    <xf numFmtId="178" fontId="44" fillId="0" borderId="11" xfId="72" applyNumberFormat="1" applyFont="1" applyFill="1" applyBorder="1" applyAlignment="1">
      <alignment horizontal="center" vertical="center" wrapText="1"/>
    </xf>
    <xf numFmtId="10" fontId="44" fillId="0" borderId="9" xfId="2" applyNumberFormat="1" applyFont="1" applyFill="1" applyBorder="1" applyAlignment="1">
      <alignment horizontal="center" vertical="center" wrapText="1"/>
    </xf>
    <xf numFmtId="10" fontId="44" fillId="0" borderId="11" xfId="2" applyNumberFormat="1" applyFont="1" applyFill="1" applyBorder="1" applyAlignment="1">
      <alignment horizontal="center" vertical="center" wrapText="1"/>
    </xf>
    <xf numFmtId="0" fontId="44" fillId="0" borderId="9" xfId="72" applyFont="1" applyFill="1" applyBorder="1" applyAlignment="1">
      <alignment horizontal="center" vertical="center" wrapText="1"/>
    </xf>
    <xf numFmtId="0" fontId="44" fillId="0" borderId="11" xfId="72" applyFont="1" applyFill="1" applyBorder="1" applyAlignment="1">
      <alignment horizontal="center" vertical="center" wrapText="1"/>
    </xf>
    <xf numFmtId="0" fontId="43" fillId="0" borderId="0" xfId="72" applyNumberFormat="1" applyFont="1" applyAlignment="1">
      <alignment horizontal="left" vertical="center" wrapText="1"/>
    </xf>
    <xf numFmtId="2" fontId="43" fillId="0" borderId="0" xfId="72" applyNumberFormat="1" applyFont="1" applyAlignment="1">
      <alignment horizontal="left"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cellXfs>
  <cellStyles count="75">
    <cellStyle name=" 1" xfId="7"/>
    <cellStyle name=" 1 2" xfId="8"/>
    <cellStyle name=" 1_Stage1" xfId="9"/>
    <cellStyle name="_Model_RAB Мой_PR.PROG.WARM.NOTCOMBI.2012.2.16_v1.4(04.04.11) " xfId="10"/>
    <cellStyle name="_Model_RAB Мой_Книга2_PR.PROG.WARM.NOTCOMBI.2012.2.16_v1.4(04.04.11) " xfId="11"/>
    <cellStyle name="_Model_RAB_MRSK_svod_PR.PROG.WARM.NOTCOMBI.2012.2.16_v1.4(04.04.11) " xfId="12"/>
    <cellStyle name="_Model_RAB_MRSK_svod_Книга2_PR.PROG.WARM.NOTCOMBI.2012.2.16_v1.4(04.04.11) " xfId="13"/>
    <cellStyle name="_МОДЕЛЬ_1 (2)_PR.PROG.WARM.NOTCOMBI.2012.2.16_v1.4(04.04.11) " xfId="14"/>
    <cellStyle name="_МОДЕЛЬ_1 (2)_Книга2_PR.PROG.WARM.NOTCOMBI.2012.2.16_v1.4(04.04.11) " xfId="15"/>
    <cellStyle name="_пр 5 тариф RAB_PR.PROG.WARM.NOTCOMBI.2012.2.16_v1.4(04.04.11) " xfId="16"/>
    <cellStyle name="_пр 5 тариф RAB_Книга2_PR.PROG.WARM.NOTCOMBI.2012.2.16_v1.4(04.04.11) " xfId="17"/>
    <cellStyle name="_Расчет RAB_22072008_PR.PROG.WARM.NOTCOMBI.2012.2.16_v1.4(04.04.11) " xfId="18"/>
    <cellStyle name="_Расчет RAB_22072008_Книга2_PR.PROG.WARM.NOTCOMBI.2012.2.16_v1.4(04.04.11) " xfId="19"/>
    <cellStyle name="_Расчет RAB_Лен и МОЭСК_с 2010 года_14.04.2009_со сглаж_version 3.0_без ФСК_PR.PROG.WARM.NOTCOMBI.2012.2.16_v1.4(04.04.11) " xfId="20"/>
    <cellStyle name="_Расчет RAB_Лен и МОЭСК_с 2010 года_14.04.2009_со сглаж_version 3.0_без ФСК_Книга2_PR.PROG.WARM.NOTCOMBI.2012.2.16_v1.4(04.04.11) " xfId="21"/>
    <cellStyle name="Cells 2" xfId="22"/>
    <cellStyle name="Currency [0]" xfId="23"/>
    <cellStyle name="Currency2" xfId="24"/>
    <cellStyle name="Followed Hyperlink" xfId="25"/>
    <cellStyle name="Header 3" xfId="26"/>
    <cellStyle name="Hyperlink" xfId="27"/>
    <cellStyle name="normal" xfId="28"/>
    <cellStyle name="Normal1" xfId="29"/>
    <cellStyle name="Normal2" xfId="30"/>
    <cellStyle name="Percent1" xfId="31"/>
    <cellStyle name="Title 4" xfId="32"/>
    <cellStyle name="Ввод  2" xfId="33"/>
    <cellStyle name="Гиперссылка 2 2" xfId="34"/>
    <cellStyle name="Гиперссылка 4" xfId="35"/>
    <cellStyle name="Границы" xfId="1"/>
    <cellStyle name="Заголовок" xfId="36"/>
    <cellStyle name="ЗаголовокСтолбца" xfId="37"/>
    <cellStyle name="Значение" xfId="38"/>
    <cellStyle name="Значение 2" xfId="65"/>
    <cellStyle name="Значения" xfId="55"/>
    <cellStyle name="Обычный" xfId="0" builtinId="0"/>
    <cellStyle name="Обычный 10" xfId="39"/>
    <cellStyle name="Обычный 11" xfId="72"/>
    <cellStyle name="Обычный 12" xfId="40"/>
    <cellStyle name="Обычный 12 2" xfId="41"/>
    <cellStyle name="Обычный 14" xfId="73"/>
    <cellStyle name="Обычный 158" xfId="52"/>
    <cellStyle name="Обычный 158 2" xfId="66"/>
    <cellStyle name="Обычный 17" xfId="74"/>
    <cellStyle name="Обычный 2" xfId="42"/>
    <cellStyle name="Обычный 2 10 2" xfId="43"/>
    <cellStyle name="Обычный 2 2" xfId="4"/>
    <cellStyle name="Обычный 3" xfId="3"/>
    <cellStyle name="Обычный 3 2" xfId="61"/>
    <cellStyle name="Обычный 3 3" xfId="44"/>
    <cellStyle name="Обычный 4" xfId="45"/>
    <cellStyle name="Обычный 5" xfId="46"/>
    <cellStyle name="Обычный 6" xfId="5"/>
    <cellStyle name="Обычный 7" xfId="6"/>
    <cellStyle name="Обычный 8" xfId="60"/>
    <cellStyle name="Обычный 9" xfId="62"/>
    <cellStyle name="Обычный 9 2" xfId="67"/>
    <cellStyle name="Процентный" xfId="2" builtinId="5"/>
    <cellStyle name="Процентный 10" xfId="53"/>
    <cellStyle name="Процентный 13" xfId="56"/>
    <cellStyle name="Процентный 2" xfId="58"/>
    <cellStyle name="Процентный 3" xfId="63"/>
    <cellStyle name="Процентный 3 2" xfId="68"/>
    <cellStyle name="Стиль 1" xfId="47"/>
    <cellStyle name="Финансовый 10" xfId="69"/>
    <cellStyle name="Финансовый 18" xfId="57"/>
    <cellStyle name="Финансовый 2" xfId="51"/>
    <cellStyle name="Финансовый 3" xfId="59"/>
    <cellStyle name="Финансовый 4" xfId="64"/>
    <cellStyle name="Финансовый 4 2" xfId="70"/>
    <cellStyle name="Формула" xfId="48"/>
    <cellStyle name="ФормулаВБ_Мониторинг инвестиций" xfId="49"/>
    <cellStyle name="ФормулаНаКонтроль" xfId="50"/>
    <cellStyle name="ФормулаНаКонтроль 2" xfId="71"/>
    <cellStyle name="Формулы" xfId="54"/>
  </cellStyles>
  <dxfs count="0"/>
  <tableStyles count="0" defaultTableStyle="TableStyleMedium2" defaultPivotStyle="PivotStyleMedium9"/>
  <colors>
    <mruColors>
      <color rgb="FFFF3399"/>
      <color rgb="FFCCFFFF"/>
      <color rgb="FF99FFCC"/>
      <color rgb="FFFFCCFF"/>
      <color rgb="FFCCCCFF"/>
      <color rgb="FFFFFFFF"/>
      <color rgb="FF0066CC"/>
      <color rgb="FF66FF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28" Type="http://schemas.openxmlformats.org/officeDocument/2006/relationships/externalLink" Target="externalLinks/externalLink124.xml"/><Relationship Id="rId144" Type="http://schemas.openxmlformats.org/officeDocument/2006/relationships/calcChain" Target="calcChain.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theme" Target="theme/theme1.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rykov_ya\Local%20Settings\Temporary%20Internet%20Files\Content.IE5\Q7UJ6TYN\&#1052;&#1086;&#1085;&#1080;&#1090;&#1086;&#1088;&#1080;&#1085;&#1075;%20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ocuments%20and%20Settings\klepikov_yg\Local%20Settings\Temporary%20Internet%20Files\Content.Outlook\2UMNX8RJ\Information%20blok.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t-iss.ke.mrsk-yuga.local\Users\dordzhiyevalv\AppData\Local\Microsoft\Windows\Temporary%20Internet%20Files\Content.Outlook\78TTNAE6\&#1057;&#1053;_&#1050;&#1072;&#1083;&#1084;&#1101;&#1085;&#1077;&#1088;&#1075;&#1086;_&#1058;&#1041;&#1056;%202018%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044;&#1056;&#1059;&#1080;&#1053;&#1057;\&#1055;&#1054;&#1050;&#1059;&#1055;&#1050;&#1040;%20&#1055;&#1054;&#1058;&#1045;&#1056;&#1068;\&#1056;&#1040;&#1057;&#1063;&#1025;&#1058;%20&#1055;&#1054;&#1058;&#1045;&#1056;&#1068;!\2011\&#1056;&#1072;&#1089;&#1095;&#1105;&#1090;%20&#1082;&#1086;&#1085;&#1090;&#1088;&#1072;&#1075;&#1077;&#1085;&#1090;&#1086;&#1074;%20&#1085;&#1072;%202011_norm.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CHUKSE~1\LOCALS~1\Temp\Rar$DI00.813\&#1054;&#1090;&#1095;&#1077;&#1090;%20&#1087;&#1086;%20&#1041;&#1055;%20&#1052;&#1056;&#1057;&#1050;%20&#1057;-&#1047;%20&#1079;&#1072;%20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ome\plan\&#1058;&#1072;&#1088;&#1080;&#1092;&#1099;\&#1054;&#1073;&#1097;&#1072;&#1103;%20&#1087;&#1072;&#1087;&#1082;&#1072;\PREDEL.PEREDACHA.2012\&#1050;&#1086;&#1087;&#1080;&#1103;%20PREDEL%20PEREDACHA%202012(v2%201)%20&#1040;&#1069;%20&#1089;%20&#1055;&#10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1050;&#1069;\&#1090;&#1072;&#1088;&#1080;&#1092;&#1085;&#1086;&#1077;%20&#1076;&#1077;&#1083;&#1086;_&#1043;&#1055;_2018\CALC.SBIT.EE.FULL(v1.3.1)_201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t-iss.ke.mrsk-yuga.local\_&#1054;&#1073;&#1097;&#1080;&#1077;_&#1092;&#1072;&#1081;&#1083;&#1099;\&#1055;&#1069;&#1054;%20-%20&#1054;&#1090;&#1076;&#1077;&#1083;%20&#1090;&#1072;&#1088;&#1080;&#1092;&#1086;&#1086;&#1073;&#1088;&#1072;&#1079;&#1086;&#1074;&#1072;&#1085;&#1080;&#1103;\&#1044;&#1091;&#1073;&#1088;&#1086;&#1074;&#1072;\&#1054;&#1090;&#1095;&#1077;&#1090;&#1085;&#1086;&#1089;&#1090;&#1100;_&#1087;&#1077;&#1088;&#1077;&#1076;&#1072;&#1095;&#1072;\2018%20&#1086;&#1090;&#1095;&#1077;&#1090;&#1085;&#1086;&#1089;&#1090;&#1100;\46%20&#1092;&#1086;&#1088;&#1084;&#1072;\&#1043;&#1055;\&#1092;&#1086;&#1088;&#1084;&#1099;%20&#1043;&#1055;\46EE%20S&#1058;%20&#1103;&#1085;&#1074;&#1072;&#1088;&#1100;%202018.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ozorova-AA\AppData\Local\Microsoft\Windows\Temporary%20Internet%20Files\Content.Outlook\4F3UKC38\&#1056;&#1072;&#1079;&#1085;&#1080;&#1094;&#1072;%20&#1087;&#1086;%20&#1087;&#1088;&#1086;&#1094;&#1077;&#1085;&#1090;&#1072;&#108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DubrovinaEA\Local%20Settings\Temporary%20Internet%20Files\Content.Outlook\LK9C73XW\&#1045;&#1048;&#1040;&#1057;%20&#1052;&#1054;&#1057;&#1050;&#1042;&#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8\&#1047;&#1072;&#1103;&#1074;&#1082;&#1072;%20&#1074;%20&#1056;&#1057;&#1058;_&#1043;&#1055;_2018\CALC.SBIT.EE.FULL(v1.3.1)_201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55;&#1056;&#1048;&#1050;&#1040;&#1047;&#1067;%20&#1056;&#1057;&#1058;\&#1057;&#1073;&#1099;&#1090;&#1086;&#1074;&#1072;&#1103;%20&#1076;&#1077;&#1103;&#1090;&#1077;&#1083;&#1100;&#1085;&#1086;&#1089;&#1090;&#1100;\2017\CALC.SBIT.EE.FULL%20&#1055;&#1040;&#1054;%201%20-%20&#1056;&#1057;&#1058;_&#1091;&#1090;&#107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nts%20and%20Settings\SERGEY.VERESCHAGIN\Desktop\&#1040;&#1083;&#1100;&#1073;&#1086;&#1084;%20&#1076;&#1086;&#1087;&#1086;&#1083;&#1085;&#1080;&#1090;&#1077;&#1083;&#1100;&#1085;&#1099;&#1093;%20&#1092;&#1086;&#1088;&#1084;%20(Autosaved).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WINDOWS\TEMP\notesFFF692\&#1056;&#1072;&#1079;&#1088;&#1072;&#1073;&#1086;&#1090;&#1082;&#1072;%20&#1096;&#1072;&#1073;&#1083;&#1086;&#1085;&#1072;%20&#1041;&#1055;\old\&#1096;&#1072;&#1073;&#1083;&#1086;&#1085;_v5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7\CALC.SBIT.EE.FULL%20&#1055;&#1040;&#1054;%201%20-%20&#1056;&#1057;&#1058;_&#1091;&#1090;&#107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osadchenkoaa\Desktop\&#1058;&#1040;&#1056;&#1048;&#1060;&#1053;&#1040;&#1071;%20&#1050;&#1040;&#1052;&#1055;&#1040;&#1053;&#1048;&#1071;\2022\&#1058;&#1072;&#1088;&#1080;&#1092;&#1085;&#1099;&#1077;%20&#1079;&#1072;&#1103;&#1074;&#1082;&#1080;%202022\&#1040;&#1089;&#1090;&#1088;&#1072;&#1093;&#1072;&#1085;&#1100;\&#1040;&#1089;&#1090;&#1088;&#1072;&#1093;&#1072;&#1085;&#1100;%20&#1090;&#1072;&#1088;&#1080;&#1092;&#1085;&#1072;&#1103;%20&#1079;&#1072;&#1103;&#1074;&#1082;&#1072;%202022_01.04.2021%20&#1092;&#1080;&#1085;&#1072;&#1083;.xlsb"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kokareva-ov\Documents\&#1048;&#1085;&#1074;&#1077;&#1089;&#1090;&#1080;&#1094;&#1080;&#1086;&#1085;&#1085;&#1072;&#1103;%20&#1087;&#1088;&#1086;&#1075;&#1088;&#1072;&#1084;&#1084;&#1072;\2014-2018_&#1082;&#1086;&#1088;&#1088;&#1077;&#1082;&#1090;&#1080;&#1088;&#1086;&#1074;&#1082;&#1072;%20&#1083;&#1080;&#1084;&#1080;&#1090;&#1086;&#1074;\&#1089;&#1077;&#1085;&#1090;&#1103;&#1073;&#1088;&#1100;%202014\24.09\&#1080;&#1090;&#1086;&#1075;%202\&#1052;&#1086;&#1076;&#1077;&#1083;&#1100;_&#1041;&#1055;_&#1082;&#1086;&#1088;&#1088;_2015_2019_24%2009_&#1060;&#1053;&#1041;%20&#1086;&#1090;%20&#1044;&#1048;&#1055;&#1080;&#105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алькуляция кв"/>
      <sheetName val="Balance Sheet"/>
      <sheetName val="9-1"/>
      <sheetName val="1997"/>
      <sheetName val="1998"/>
      <sheetName val="хар-ка земли 1 "/>
      <sheetName val="Коррект"/>
      <sheetName val="FEK 2002.Н"/>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Приложение 2.1"/>
      <sheetName val="Титульный лист С-П"/>
      <sheetName val="ФИНПЛАН"/>
      <sheetName val="2002(v1)"/>
      <sheetName val="13"/>
      <sheetName val="обслуживание"/>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sverxtip"/>
      <sheetName val="список"/>
      <sheetName val="Стр1"/>
      <sheetName val="регионы"/>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содержание2"/>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Выгрузка"/>
      <sheetName val="Данные ОАО"/>
      <sheetName val="Прил1"/>
      <sheetName val="мониторинг"/>
      <sheetName val="МО"/>
      <sheetName val="лист2"/>
      <sheetName val="[FEK 2002.Н.xls][FEK 2002.Н.xls"/>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Индексы "/>
      <sheetName val="Общехозяйственные расходы"/>
      <sheetName val="индексы"/>
      <sheetName val="реестр жф население"/>
      <sheetName val="Тепло свод"/>
      <sheetName val="Цеховые расходы ТС"/>
      <sheetName val="IS-$"/>
      <sheetName val="Заявка ГВК ВО 2014"/>
      <sheetName val="Заявка ГВК ВС 2014"/>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ow r="2">
          <cell r="A2">
            <v>1.0489999999999999</v>
          </cell>
        </row>
      </sheetData>
      <sheetData sheetId="473">
        <row r="2">
          <cell r="A2">
            <v>1.0489999999999999</v>
          </cell>
        </row>
      </sheetData>
      <sheetData sheetId="474">
        <row r="2">
          <cell r="A2">
            <v>1.0489999999999999</v>
          </cell>
        </row>
      </sheetData>
      <sheetData sheetId="475">
        <row r="2">
          <cell r="A2">
            <v>1.0489999999999999</v>
          </cell>
        </row>
      </sheetData>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1.0489999999999999</v>
          </cell>
        </row>
      </sheetData>
      <sheetData sheetId="511">
        <row r="2">
          <cell r="A2">
            <v>1.0489999999999999</v>
          </cell>
        </row>
      </sheetData>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ow r="2">
          <cell r="A2">
            <v>1.0489999999999999</v>
          </cell>
        </row>
      </sheetData>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sheetData sheetId="882"/>
      <sheetData sheetId="883"/>
      <sheetData sheetId="884"/>
      <sheetData sheetId="885"/>
      <sheetData sheetId="88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Справочники"/>
      <sheetName val="Заголовок"/>
      <sheetName val="эл ст"/>
      <sheetName val="For Bezik Стратег-1130-июль"/>
      <sheetName val="Лист13"/>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 val="УПХ"/>
      <sheetName val="УНПХ"/>
      <sheetName val="Страхов"/>
      <sheetName val="П.1.16. оплата труда ОПР"/>
      <sheetName val="Титульный"/>
    </sheetNames>
    <sheetDataSet>
      <sheetData sheetId="0" refreshError="1"/>
      <sheetData sheetId="1">
        <row r="15">
          <cell r="C15">
            <v>0</v>
          </cell>
        </row>
      </sheetData>
      <sheetData sheetId="2">
        <row r="15">
          <cell r="C15">
            <v>0</v>
          </cell>
        </row>
      </sheetData>
      <sheetData sheetId="3">
        <row r="15">
          <cell r="C15">
            <v>0</v>
          </cell>
        </row>
      </sheetData>
      <sheetData sheetId="4">
        <row r="15">
          <cell r="C15">
            <v>0</v>
          </cell>
        </row>
      </sheetData>
      <sheetData sheetId="5"/>
      <sheetData sheetId="6"/>
      <sheetData sheetId="7">
        <row r="15">
          <cell r="C15">
            <v>0</v>
          </cell>
        </row>
      </sheetData>
      <sheetData sheetId="8">
        <row r="15">
          <cell r="C15">
            <v>0</v>
          </cell>
        </row>
      </sheetData>
      <sheetData sheetId="9">
        <row r="15">
          <cell r="C15">
            <v>0</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СПб"/>
      <sheetName val="Консолидация"/>
      <sheetName val="Объекты"/>
      <sheetName val="pile径1m･27"/>
      <sheetName val="СБП_Списки"/>
      <sheetName val="эл ст"/>
      <sheetName val="t_проверки"/>
      <sheetName val="Сценарные условия"/>
      <sheetName val="Список ДЗО"/>
      <sheetName val="FGL BS data"/>
      <sheetName val="БФ-2-13-П"/>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МРСК"/>
      <sheetName val="ИА"/>
      <sheetName val="Филиал..."/>
      <sheetName val="Филиал_"/>
      <sheetName val="Под версию План"/>
      <sheetName val="Под версию Корр"/>
      <sheetName val="ЧЭ"/>
      <sheetName val="Снижение ОР"/>
      <sheetName val="СБП_Списки (2)"/>
      <sheetName val="Титул_1"/>
      <sheetName val="Снижение_ОР"/>
      <sheetName val="14. Снижение ОР 3%"/>
      <sheetName val="Лист8"/>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row r="9">
          <cell r="E9">
            <v>0</v>
          </cell>
        </row>
      </sheetData>
      <sheetData sheetId="387">
        <row r="9">
          <cell r="E9">
            <v>0</v>
          </cell>
        </row>
      </sheetData>
      <sheetData sheetId="388">
        <row r="9">
          <cell r="E9">
            <v>0</v>
          </cell>
        </row>
      </sheetData>
      <sheetData sheetId="389"/>
      <sheetData sheetId="390">
        <row r="9">
          <cell r="E9">
            <v>0</v>
          </cell>
        </row>
      </sheetData>
      <sheetData sheetId="391">
        <row r="9">
          <cell r="E9">
            <v>0</v>
          </cell>
        </row>
      </sheetData>
      <sheetData sheetId="392"/>
      <sheetData sheetId="393"/>
      <sheetData sheetId="394" refreshError="1"/>
      <sheetData sheetId="395">
        <row r="9">
          <cell r="E9">
            <v>0</v>
          </cell>
        </row>
      </sheetData>
      <sheetData sheetId="396">
        <row r="9">
          <cell r="E9">
            <v>0</v>
          </cell>
        </row>
      </sheetData>
      <sheetData sheetId="397">
        <row r="9">
          <cell r="E9">
            <v>0</v>
          </cell>
        </row>
      </sheetData>
      <sheetData sheetId="398"/>
      <sheetData sheetId="399">
        <row r="9">
          <cell r="E9">
            <v>0</v>
          </cell>
        </row>
      </sheetData>
      <sheetData sheetId="400">
        <row r="9">
          <cell r="E9">
            <v>0</v>
          </cell>
        </row>
      </sheetData>
      <sheetData sheetId="401" refreshError="1"/>
      <sheetData sheetId="402"/>
      <sheetData sheetId="403"/>
      <sheetData sheetId="404"/>
      <sheetData sheetId="405"/>
      <sheetData sheetId="406"/>
      <sheetData sheetId="40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s>
    <sheetDataSet>
      <sheetData sheetId="0"/>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гр5(о)"/>
      <sheetName val="Данные"/>
      <sheetName val="Баланс"/>
      <sheetName val="БИ-2-18-П"/>
      <sheetName val="БИ-2-19-П"/>
      <sheetName val="БИ-2-7-П"/>
      <sheetName val="БИ-2-9-П"/>
      <sheetName val="БИ-2-14-П"/>
      <sheetName val="БИ-2-16-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12"/>
      <sheetName val="трансформация"/>
      <sheetName val="пер-вл"/>
      <sheetName val="Баланс по ТЭЦ-1"/>
      <sheetName val="Заголовок"/>
      <sheetName val="t_Настройки"/>
      <sheetName val="P2.1"/>
      <sheetName val="P2.2"/>
      <sheetName val="Data"/>
      <sheetName val="Лист13"/>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схема коэф-тов"/>
      <sheetName val="кварталы"/>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ARH.Biznes_pl"/>
      <sheetName val="TEHSHEET"/>
      <sheetName val="Заголовок"/>
      <sheetName val="шаблон"/>
      <sheetName val="Параметры"/>
      <sheetName val="1.5_среднее"/>
      <sheetName val="Gen"/>
      <sheetName val="Exh_DCF_WACC"/>
      <sheetName val="продажи (н)"/>
      <sheetName val="справочник"/>
      <sheetName val="共機J"/>
      <sheetName val="Титульный"/>
      <sheetName val="TSheet"/>
      <sheetName val="ПРОГНОЗ_1"/>
      <sheetName val="Calc"/>
      <sheetName val="ID"/>
      <sheetName val="расчет НВВ РСК по RAB"/>
      <sheetName val="Свод"/>
      <sheetName val="Curves"/>
      <sheetName val="Note"/>
      <sheetName val="Heads"/>
      <sheetName val="Dbase"/>
      <sheetName val="Tables"/>
      <sheetName val="Page 2"/>
      <sheetName val="Вспомогательные"/>
      <sheetName val="Input-Moscow"/>
      <sheetName val="св. о."/>
      <sheetName val="ДДКП"/>
      <sheetName val="Узл. цены"/>
      <sheetName val="И-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
      <sheetName val="Данные"/>
      <sheetName val="Работы "/>
      <sheetName val="табл 1"/>
      <sheetName val="жилой фонд"/>
      <sheetName val="Лист13"/>
      <sheetName val="Регионы"/>
      <sheetName val="НП-2-12-П"/>
      <sheetName val="Контрагенты"/>
      <sheetName val="ИТ-бюджет"/>
      <sheetName val="план 2000"/>
      <sheetName val="исх данные"/>
      <sheetName val="Службы"/>
      <sheetName val="Справочник"/>
      <sheetName val="Т12"/>
      <sheetName val="2007"/>
      <sheetName val="Некоммерческий отпуск"/>
      <sheetName val="навигация"/>
      <sheetName val="Лист"/>
      <sheetName val="Т3"/>
      <sheetName val="ВСЕ_58"/>
      <sheetName val="For Bezik Стратег-1130-июль"/>
      <sheetName val="расчет тарифов"/>
      <sheetName val="списание СВП 2010г"/>
      <sheetName val="01"/>
      <sheetName val="гл.инженера ПМЭС"/>
      <sheetName val="Акт деб-кред задолж2009"/>
      <sheetName val="ШР700"/>
      <sheetName val="Настройки"/>
      <sheetName val="Справочники"/>
      <sheetName val="Титульный лист С-П"/>
      <sheetName val="10"/>
      <sheetName val="5"/>
      <sheetName val="2002(v1)"/>
      <sheetName val="ИСТОЧНИК"/>
      <sheetName val="2002(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01"/>
      <sheetName val="гл.инженера ПМЭС"/>
      <sheetName val="списание СВП 2010г"/>
      <sheetName val="For Bezik Стратег-1130-июль"/>
      <sheetName val="на 1 тут"/>
      <sheetName val="Справочник подразделений"/>
      <sheetName val="Справочно"/>
      <sheetName val="ШР700"/>
      <sheetName val="ис.смета"/>
      <sheetName val="Настройки"/>
      <sheetName val="Гр5(о)"/>
      <sheetName val="Службы"/>
      <sheetName val="Северо_-_Запад"/>
      <sheetName val="_Восток"/>
      <sheetName val="Изолир__и_децентр_"/>
      <sheetName val="Россия_"/>
      <sheetName val="ИТОГИ__по_Н,Р,Э,Q"/>
      <sheetName val="табл_1"/>
      <sheetName val="жилой_фонд"/>
      <sheetName val="Работы_"/>
      <sheetName val="план_2000"/>
      <sheetName val="гл_инженера_ПМЭС"/>
      <sheetName val="списание_СВП_2010г"/>
      <sheetName val="For_Bezik_Стратег-1130-июль"/>
      <sheetName val="ис_см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ow r="3">
          <cell r="B3">
            <v>1990</v>
          </cell>
        </row>
      </sheetData>
      <sheetData sheetId="44"/>
      <sheetData sheetId="45"/>
      <sheetData sheetId="46"/>
      <sheetData sheetId="47"/>
      <sheetData sheetId="48"/>
      <sheetData sheetId="49"/>
      <sheetData sheetId="50"/>
      <sheetData sheetId="5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Эталонная НВВ"/>
      <sheetName val="прил 2_РАСЧЕТ эталон затрат"/>
      <sheetName val="прил 3_Заем средства"/>
      <sheetName val="прил 4_РСД"/>
      <sheetName val="прил 5_сбытовые надбавки"/>
      <sheetName val="РПП"/>
      <sheetName val="население"/>
      <sheetName val="Точки поставки"/>
      <sheetName val="Нормативы"/>
      <sheetName val="Экон обос расходы"/>
      <sheetName val="тбр по СН 2017"/>
      <sheetName val="Группы масштабности"/>
      <sheetName val="ТБР 2018"/>
      <sheetName val="Выручка на баланс 2017"/>
      <sheetName val="ТБР_2017_насел"/>
      <sheetName val="выручка 2017_ожид"/>
      <sheetName val="Потери 2017 ожид"/>
      <sheetName val="баланс 2018"/>
      <sheetName val="2018_НВВ (новые МУ)"/>
      <sheetName val="2018_НВВ"/>
      <sheetName val="Лист3"/>
      <sheetName val="ПО_ожид 2017"/>
      <sheetName val="ПО_2018"/>
      <sheetName val="прогноз ОРЭМ"/>
      <sheetName val="ОРЭМ_2018"/>
      <sheetName val="ФФ"/>
      <sheetName val="передача ЭРЭС"/>
      <sheetName val="Лист1"/>
      <sheetName val="НВВ"/>
      <sheetName val="население_2018"/>
    </sheetNames>
    <sheetDataSet>
      <sheetData sheetId="0"/>
      <sheetData sheetId="1"/>
      <sheetData sheetId="2"/>
      <sheetData sheetId="3"/>
      <sheetData sheetId="4"/>
      <sheetData sheetId="5">
        <row r="38">
          <cell r="J38">
            <v>72669.416120532565</v>
          </cell>
          <cell r="P38">
            <v>58135.532896426055</v>
          </cell>
        </row>
        <row r="39">
          <cell r="J39">
            <v>72410.659039365361</v>
          </cell>
          <cell r="P39">
            <v>57928.527231492291</v>
          </cell>
        </row>
        <row r="41">
          <cell r="J41">
            <v>258.75708116720836</v>
          </cell>
          <cell r="P41">
            <v>207.0056649337667</v>
          </cell>
        </row>
        <row r="45">
          <cell r="J45">
            <v>3013.6040529022371</v>
          </cell>
          <cell r="P45">
            <v>3013.6040529022371</v>
          </cell>
        </row>
        <row r="52">
          <cell r="J52">
            <v>38655.254031817152</v>
          </cell>
          <cell r="P52">
            <v>38655.254031817152</v>
          </cell>
        </row>
        <row r="58">
          <cell r="J58">
            <v>75973.381116145378</v>
          </cell>
          <cell r="P58">
            <v>75973.381116145378</v>
          </cell>
        </row>
        <row r="59">
          <cell r="J59">
            <v>75700.312181888541</v>
          </cell>
          <cell r="P59">
            <v>75700.312181888541</v>
          </cell>
        </row>
        <row r="61">
          <cell r="J61">
            <v>273.06893425684223</v>
          </cell>
          <cell r="P61">
            <v>273.06893425684223</v>
          </cell>
        </row>
        <row r="65">
          <cell r="L65">
            <v>3184.3197345830599</v>
          </cell>
          <cell r="P65">
            <v>3184.3197345830599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Баланс ээ"/>
      <sheetName val="Баланс мощности"/>
      <sheetName val="regs"/>
      <sheetName val="сл 11 Тариф2010-2015"/>
      <sheetName val="Tarif_300_6_2004 для фэк скорр"/>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Set"/>
      <sheetName val="Поставщики и субподрядчики"/>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из SAP январь-март"/>
      <sheetName val="Расчёт Новосибирска"/>
      <sheetName val="Описание особенностей"/>
      <sheetName val="Лист1"/>
      <sheetName val="Январь 2011Тарифы апреля"/>
      <sheetName val="Февраль 2011 Тарифы апреля"/>
      <sheetName val="Март 2011по тарифам апреля"/>
      <sheetName val="1 квартал 2011 "/>
      <sheetName val="Договор"/>
      <sheetName val="Нагрузочные потери пг ССЫЛКИ!!!"/>
      <sheetName val="Лист6"/>
      <sheetName val="свод по МРСК 2011 г 1пг"/>
      <sheetName val="1пг 2011"/>
      <sheetName val="Январь 2011"/>
      <sheetName val="Февраль 2011"/>
      <sheetName val="классификатор тариф"/>
      <sheetName val="Март 2011"/>
      <sheetName val="Апрель 2011"/>
      <sheetName val="Май 2011"/>
      <sheetName val="Июнь 2011"/>
      <sheetName val="Июль 2011"/>
      <sheetName val="Факт из САП 7"/>
      <sheetName val="Август 2011"/>
      <sheetName val="Факт из САП 8"/>
      <sheetName val="Сентябрь 2011"/>
      <sheetName val="Октябрь 2011"/>
      <sheetName val="Факт из САП 10"/>
      <sheetName val="Ноябрь 2011"/>
      <sheetName val="Факт из САП 11"/>
      <sheetName val="Декабрь 2011"/>
      <sheetName val="Факт из САП 12"/>
      <sheetName val="Факт (экспорт)"/>
      <sheetName val="Нагруз Дек 2011"/>
      <sheetName val="Данные для Наташи"/>
      <sheetName val="Отпуск по МЭС для Краснова Е."/>
      <sheetName val="Факт из САП 9"/>
      <sheetName val="нагр. Потери 09.2011"/>
      <sheetName val="Отчётная таблица"/>
      <sheetName val="нагр. Потери 08.2011"/>
      <sheetName val="Факт из SAP 4 5"/>
      <sheetName val="Факт из SAP 6"/>
      <sheetName val="Общее сравнение"/>
      <sheetName val="Лист2"/>
      <sheetName val="Аналитика по классам напряжения"/>
      <sheetName val="Расчёт контрагентов на 2011_nor"/>
    </sheetNames>
    <definedNames>
      <definedName name="cv"/>
      <definedName name="dfrgtt"/>
      <definedName name="hhhhhhhhhhhhhhhhhhhhhhhhhhhhhhhhhhhhhhhhhhhhhhhhhhhhhhhhhhhhhh"/>
      <definedName name="qq"/>
      <definedName name="гш"/>
      <definedName name="дщ"/>
      <definedName name="дщл"/>
      <definedName name="епке"/>
      <definedName name="зщ"/>
      <definedName name="лщд"/>
      <definedName name="Нояб"/>
      <definedName name="Ноябрь"/>
      <definedName name="олрлпо"/>
      <definedName name="про"/>
      <definedName name="ропопопмо"/>
      <definedName name="фф"/>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0:21"/>
      <sheetName val="уф-6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тариф Бежецк"/>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v>0</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v>0</v>
          </cell>
          <cell r="L14">
            <v>0</v>
          </cell>
          <cell r="M14">
            <v>0</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t="str">
            <v>-</v>
          </cell>
          <cell r="J20">
            <v>0</v>
          </cell>
          <cell r="K20" t="e">
            <v>#NAME?</v>
          </cell>
          <cell r="L20" t="e">
            <v>#NAME?</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H31">
            <v>0</v>
          </cell>
          <cell r="M31" t="e">
            <v>#NAME?</v>
          </cell>
          <cell r="O31">
            <v>0</v>
          </cell>
          <cell r="P31">
            <v>0</v>
          </cell>
        </row>
        <row r="32">
          <cell r="B32" t="str">
            <v>СЦТ - 2</v>
          </cell>
          <cell r="E32">
            <v>0</v>
          </cell>
          <cell r="H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t="str">
            <v>Добавить столбцы</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v>0</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v>0</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ТЭС-1</v>
          </cell>
          <cell r="C14" t="str">
            <v>Газ</v>
          </cell>
          <cell r="E14">
            <v>0</v>
          </cell>
          <cell r="F14">
            <v>0</v>
          </cell>
          <cell r="G14">
            <v>0</v>
          </cell>
          <cell r="H14">
            <v>0</v>
          </cell>
          <cell r="I14">
            <v>0</v>
          </cell>
          <cell r="J14">
            <v>0</v>
          </cell>
          <cell r="K14" t="e">
            <v>#NAME?</v>
          </cell>
          <cell r="L14">
            <v>0</v>
          </cell>
          <cell r="M14" t="e">
            <v>#NAME?</v>
          </cell>
          <cell r="N14">
            <v>0</v>
          </cell>
        </row>
        <row r="15">
          <cell r="B15" t="str">
            <v>ТЭС-2</v>
          </cell>
          <cell r="C15">
            <v>0</v>
          </cell>
          <cell r="E15">
            <v>0</v>
          </cell>
          <cell r="F15">
            <v>0</v>
          </cell>
          <cell r="G15">
            <v>0</v>
          </cell>
          <cell r="H15">
            <v>0</v>
          </cell>
          <cell r="I15">
            <v>0</v>
          </cell>
          <cell r="J15">
            <v>0</v>
          </cell>
          <cell r="K15" t="e">
            <v>#NAME?</v>
          </cell>
          <cell r="L15">
            <v>0</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v>0</v>
          </cell>
          <cell r="L18">
            <v>0</v>
          </cell>
          <cell r="M18">
            <v>0</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v>0</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v>0</v>
          </cell>
          <cell r="L24">
            <v>0</v>
          </cell>
          <cell r="M24">
            <v>0</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v>0</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v>0</v>
          </cell>
          <cell r="M32" t="e">
            <v>#NAME?</v>
          </cell>
          <cell r="N32">
            <v>0</v>
          </cell>
        </row>
        <row r="33">
          <cell r="A33" t="str">
            <v>СЦТ - 2</v>
          </cell>
          <cell r="D33">
            <v>0</v>
          </cell>
          <cell r="E33">
            <v>0</v>
          </cell>
          <cell r="F33">
            <v>0</v>
          </cell>
          <cell r="K33" t="e">
            <v>#NAME?</v>
          </cell>
          <cell r="L33">
            <v>0</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v>0</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t="str">
            <v>Добавить столбцы</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e">
            <v>#NAME?</v>
          </cell>
          <cell r="M11" t="e">
            <v>#NAME?</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v>0</v>
          </cell>
          <cell r="J18">
            <v>0</v>
          </cell>
          <cell r="L18" t="e">
            <v>#NAME?</v>
          </cell>
          <cell r="M18" t="e">
            <v>#NAME?</v>
          </cell>
          <cell r="N18">
            <v>0</v>
          </cell>
          <cell r="O18">
            <v>0</v>
          </cell>
          <cell r="Q18">
            <v>0</v>
          </cell>
        </row>
        <row r="19">
          <cell r="H19">
            <v>0</v>
          </cell>
          <cell r="L19" t="e">
            <v>#NAME?</v>
          </cell>
          <cell r="M19" t="e">
            <v>#NAME?</v>
          </cell>
          <cell r="N19">
            <v>0</v>
          </cell>
          <cell r="Q19">
            <v>0</v>
          </cell>
        </row>
        <row r="20">
          <cell r="G20">
            <v>0</v>
          </cell>
          <cell r="H20">
            <v>0</v>
          </cell>
          <cell r="I20">
            <v>0</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v>0</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v>0</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v>0</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v>0</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t="str">
            <v>-</v>
          </cell>
          <cell r="J20">
            <v>0</v>
          </cell>
          <cell r="K20">
            <v>0</v>
          </cell>
          <cell r="L20" t="e">
            <v>#NAME?</v>
          </cell>
          <cell r="M20" t="e">
            <v>#NAME?</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t="e">
            <v>#NAME?</v>
          </cell>
          <cell r="M27" t="e">
            <v>#NAME?</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Другие прочие платежи из прибыли</v>
          </cell>
          <cell r="D22">
            <v>0</v>
          </cell>
          <cell r="E22">
            <v>0</v>
          </cell>
          <cell r="F22">
            <v>0</v>
          </cell>
          <cell r="I22">
            <v>0</v>
          </cell>
        </row>
        <row r="23">
          <cell r="B23" t="str">
            <v>Резерв по сомнительным долгам</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v>0</v>
          </cell>
          <cell r="G20">
            <v>0</v>
          </cell>
          <cell r="I20">
            <v>0</v>
          </cell>
          <cell r="J20">
            <v>0</v>
          </cell>
          <cell r="L20">
            <v>0</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D8">
            <v>15739</v>
          </cell>
        </row>
      </sheetData>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ow r="8">
          <cell r="D8">
            <v>15739</v>
          </cell>
        </row>
      </sheetData>
      <sheetData sheetId="135" refreshError="1"/>
      <sheetData sheetId="136" refreshError="1"/>
      <sheetData sheetId="137" refreshError="1"/>
      <sheetData sheetId="138">
        <row r="8">
          <cell r="D8">
            <v>15739</v>
          </cell>
        </row>
      </sheetData>
      <sheetData sheetId="139" refreshError="1"/>
      <sheetData sheetId="140">
        <row r="2">
          <cell r="A2">
            <v>0</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t="str">
            <v>ТЭС-1</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t="str">
            <v>ТЭС-1</v>
          </cell>
        </row>
      </sheetData>
      <sheetData sheetId="474">
        <row r="2">
          <cell r="A2">
            <v>0</v>
          </cell>
        </row>
      </sheetData>
      <sheetData sheetId="475">
        <row r="2">
          <cell r="A2" t="str">
            <v>ТЭС-1</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v>0</v>
          </cell>
        </row>
      </sheetData>
      <sheetData sheetId="489">
        <row r="2">
          <cell r="A2" t="str">
            <v>ТЭС-1</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ow r="2">
          <cell r="A2">
            <v>0</v>
          </cell>
        </row>
      </sheetData>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efreshError="1"/>
      <sheetData sheetId="738" refreshError="1"/>
      <sheetData sheetId="739" refreshError="1"/>
      <sheetData sheetId="740" refreshError="1"/>
      <sheetData sheetId="741">
        <row r="2">
          <cell r="A2">
            <v>0</v>
          </cell>
        </row>
      </sheetData>
      <sheetData sheetId="742">
        <row r="2">
          <cell r="A2">
            <v>0</v>
          </cell>
        </row>
      </sheetData>
      <sheetData sheetId="743" refreshError="1"/>
      <sheetData sheetId="744" refreshError="1"/>
      <sheetData sheetId="745" refreshError="1"/>
      <sheetData sheetId="746" refreshError="1"/>
      <sheetData sheetId="747" refreshError="1"/>
      <sheetData sheetId="748" refreshError="1"/>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refreshError="1"/>
      <sheetData sheetId="100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 val="1997"/>
      <sheetName val="1998"/>
      <sheetName val="Заголовок"/>
      <sheetName val="Регионы"/>
      <sheetName val="Input TI"/>
      <sheetName val="Ожид ФР"/>
      <sheetName val="2006"/>
      <sheetName val="цены цехов"/>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Списки"/>
      <sheetName val="2.Инфо"/>
      <sheetName val="Constants"/>
      <sheetName val="NIUs"/>
      <sheetName val="Вводные_данные_систем1"/>
      <sheetName val="Вводные_данные_систем"/>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8">
          <cell r="E28" t="str">
            <v>Январь</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2">
          <cell r="L12">
            <v>27464336.260000002</v>
          </cell>
        </row>
      </sheetData>
      <sheetData sheetId="20" refreshError="1"/>
      <sheetData sheetId="21" refreshError="1"/>
      <sheetData sheetId="22">
        <row r="31">
          <cell r="G31">
            <v>4.38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HTTP"/>
      <sheetName val="mod_01"/>
      <sheetName val="mod_11"/>
      <sheetName val="mod_12"/>
      <sheetName val="mod_13"/>
      <sheetName val="mod_21"/>
      <sheetName val="mod_22"/>
      <sheetName val="mod_31"/>
      <sheetName val="mod_41"/>
      <sheetName val="modComm"/>
      <sheetName val="modListProv"/>
      <sheetName val="modButton"/>
      <sheetName val="modInstruction"/>
      <sheetName val="REESTR_ORG"/>
      <sheetName val="modfrmCheckUpdates"/>
      <sheetName val="REESTR_MO"/>
      <sheetName val="modfrmRegion"/>
      <sheetName val="modfrmReestr"/>
      <sheetName val="modReestr"/>
      <sheetName val="modUpdTemplMain"/>
      <sheetName val="modfrmDateChoose"/>
      <sheetName val="modHyperlink"/>
    </sheetNames>
    <sheetDataSet>
      <sheetData sheetId="0"/>
      <sheetData sheetId="1"/>
      <sheetData sheetId="2">
        <row r="19">
          <cell r="G19" t="str">
            <v>ПАО  «МРСК Юга»</v>
          </cell>
        </row>
      </sheetData>
      <sheetData sheetId="3"/>
      <sheetData sheetId="4"/>
      <sheetData sheetId="5">
        <row r="18">
          <cell r="F18">
            <v>5196.1067999999996</v>
          </cell>
        </row>
      </sheetData>
      <sheetData sheetId="6">
        <row r="25">
          <cell r="I25">
            <v>39.203000000000003</v>
          </cell>
        </row>
      </sheetData>
      <sheetData sheetId="7">
        <row r="45">
          <cell r="F45">
            <v>20.914999999999999</v>
          </cell>
        </row>
      </sheetData>
      <sheetData sheetId="8">
        <row r="13">
          <cell r="F13">
            <v>131.50399999999999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Справочники"/>
      <sheetName val="29"/>
      <sheetName val="20"/>
      <sheetName val="21"/>
      <sheetName val="23"/>
      <sheetName val="25"/>
      <sheetName val="26"/>
      <sheetName val="27"/>
      <sheetName val="28"/>
      <sheetName val="19"/>
      <sheetName val="22"/>
      <sheetName val="24"/>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Лист2"/>
      <sheetName val="Баланс ээ"/>
      <sheetName val="regs"/>
      <sheetName val="Справочник"/>
      <sheetName val="ЭСО"/>
      <sheetName val="Рег генер"/>
      <sheetName val="сети"/>
      <sheetName val="на 1 тут"/>
      <sheetName val="Лист4"/>
      <sheetName val="Лист5"/>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Функции"/>
      <sheetName val="Модули"/>
      <sheetName val="2:3"/>
      <sheetName val="FST5"/>
      <sheetName val="tehsheet"/>
      <sheetName val="топливо2009"/>
      <sheetName val="2009"/>
      <sheetName val="Титульный"/>
      <sheetName val="Параметры"/>
      <sheetName val="Производство электроэнергии"/>
      <sheetName val="структура"/>
      <sheetName val="Т11"/>
      <sheetName val="Т1"/>
      <sheetName val="Т2"/>
      <sheetName val="Т6"/>
      <sheetName val="Т7"/>
      <sheetName val="Т8"/>
      <sheetName val="Ш_Передача_ЭЭ"/>
      <sheetName val="Проверка"/>
      <sheetName val="Рейтинг"/>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REESTR_MO"/>
      <sheetName val="вводные данные систем"/>
      <sheetName val="списки"/>
      <sheetName val="сиз"/>
      <sheetName val="ras bs"/>
      <sheetName val="Valuations"/>
      <sheetName val="variables"/>
      <sheetName val="Проводки_02"/>
      <sheetName val="АКРасч"/>
      <sheetName val="Управление"/>
      <sheetName val="4_11"/>
      <sheetName val="17_11"/>
      <sheetName val="24_11"/>
      <sheetName val="income statement"/>
      <sheetName val="IS-$"/>
      <sheetName val="расходы"/>
      <sheetName val="пол отпуск"/>
      <sheetName val="TECHSHEET"/>
      <sheetName val="Баланс"/>
      <sheetName val="исходные данные"/>
      <sheetName val="final schedule"/>
      <sheetName val="Проводки'02"/>
      <sheetName val="pppi"/>
      <sheetName val="Справочники"/>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F4" t="str">
            <v>Ф</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ow r="4">
          <cell r="E4">
            <v>2019</v>
          </cell>
        </row>
      </sheetData>
      <sheetData sheetId="114">
        <row r="4">
          <cell r="E4">
            <v>2019</v>
          </cell>
        </row>
      </sheetData>
      <sheetData sheetId="115">
        <row r="6">
          <cell r="D6">
            <v>1.0369999999999999</v>
          </cell>
        </row>
      </sheetData>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4">
          <cell r="E4">
            <v>0</v>
          </cell>
        </row>
      </sheetData>
      <sheetData sheetId="134">
        <row r="6">
          <cell r="A6" t="str">
            <v>1.</v>
          </cell>
        </row>
      </sheetData>
      <sheetData sheetId="135">
        <row r="5">
          <cell r="E5" t="str">
            <v>Сумма кредита</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2018</v>
          </cell>
        </row>
        <row r="31">
          <cell r="E31" t="str">
            <v>Отсутствует</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ээ"/>
      <sheetName val="FST5"/>
      <sheetName val="Свод"/>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s>
    <sheetDataSet>
      <sheetData sheetId="0"/>
      <sheetData sheetId="1"/>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Кедровский"/>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Нормы325"/>
      <sheetName val="П.8."/>
      <sheetName val="Автозаполнение"/>
      <sheetName val="Информ-я о регулируемой орг-и"/>
      <sheetName val="Перечень"/>
      <sheetName val="Справочник коды"/>
      <sheetName val="база подразделение"/>
      <sheetName val="база статьи затрат"/>
      <sheetName val="БД"/>
      <sheetName val="ID ПС"/>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Список подразделений"/>
      <sheetName val="1.0"/>
      <sheetName val="1.1"/>
      <sheetName val="основа часы 51W 51 O"/>
      <sheetName val="основа часы CWP3-CWP3A"/>
      <sheetName val="Пров_Знач"/>
      <sheetName val=" СУ ФНП"/>
      <sheetName val="01"/>
      <sheetName val="Extrapolacija i interpolacija"/>
      <sheetName val="Настройка"/>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Cevi ukupno "/>
      <sheetName val="Parametri"/>
      <sheetName val="Условия"/>
      <sheetName val="на_1_тут2"/>
      <sheetName val="на_1_тут3"/>
      <sheetName val="на_1_тут4"/>
      <sheetName val="на_1_тут5"/>
      <sheetName val="на_1_тут6"/>
      <sheetName val="на_1_тут7"/>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Перечень значений"/>
      <sheetName val="Источник данных"/>
      <sheetName val="Стро"/>
      <sheetName val="Сотрудники"/>
      <sheetName val="ис.смета"/>
      <sheetName val="1"/>
      <sheetName val="0"/>
      <sheetName val="Ведомость объемов работ"/>
      <sheetName val="СП"/>
      <sheetName val="Справочник подпроеков"/>
      <sheetName val="Статусы"/>
      <sheetName val="Расчет НВВ общий"/>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П-2-12-П"/>
      <sheetName val="Tarif_300_6_2004 для фэк скорр"/>
      <sheetName val="Баланс мощности 2007"/>
      <sheetName val="Свод"/>
      <sheetName val="НВВ утв тарифы"/>
      <sheetName val="БФ-2-13-П"/>
      <sheetName val="ИТОГИ  по Н,Р,Э,Q"/>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Таб1.1"/>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Стоимость ЭЭ"/>
      <sheetName val="Данные"/>
      <sheetName val="ПТУ_ППП"/>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ow r="39">
          <cell r="B39" t="str">
            <v>Сумма общехозяйственных расходов</v>
          </cell>
        </row>
      </sheetData>
      <sheetData sheetId="222" refreshError="1"/>
      <sheetData sheetId="223" refreshError="1"/>
      <sheetData sheetId="224" refreshError="1"/>
      <sheetData sheetId="225">
        <row r="39">
          <cell r="B39" t="str">
            <v>Сумма общехозяйственных расходов</v>
          </cell>
        </row>
      </sheetData>
      <sheetData sheetId="226">
        <row r="39">
          <cell r="B39" t="str">
            <v>Сумма общехозяйственных расходов</v>
          </cell>
        </row>
      </sheetData>
      <sheetData sheetId="227">
        <row r="39">
          <cell r="B39" t="str">
            <v>Сумма общехозяйственных расходов</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39">
          <cell r="B39" t="str">
            <v>Сумма общехозяйственных расходов</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 val=""/>
      <sheetName val="Астраханская область"/>
      <sheetName val="Справочники"/>
      <sheetName val="на 1 тут"/>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v>0</v>
          </cell>
          <cell r="F81">
            <v>0</v>
          </cell>
          <cell r="G81">
            <v>0</v>
          </cell>
          <cell r="H81">
            <v>0</v>
          </cell>
          <cell r="J81">
            <v>0</v>
          </cell>
          <cell r="K81">
            <v>0</v>
          </cell>
        </row>
        <row r="82">
          <cell r="E82">
            <v>0</v>
          </cell>
          <cell r="F82">
            <v>0</v>
          </cell>
          <cell r="G82">
            <v>0</v>
          </cell>
          <cell r="H82">
            <v>0</v>
          </cell>
          <cell r="I82">
            <v>0</v>
          </cell>
          <cell r="J82">
            <v>0</v>
          </cell>
          <cell r="K82">
            <v>0</v>
          </cell>
        </row>
        <row r="83">
          <cell r="E83">
            <v>0</v>
          </cell>
          <cell r="F83">
            <v>0</v>
          </cell>
          <cell r="G83">
            <v>0</v>
          </cell>
          <cell r="H83">
            <v>0</v>
          </cell>
          <cell r="I83">
            <v>0</v>
          </cell>
          <cell r="J83">
            <v>0</v>
          </cell>
          <cell r="K83">
            <v>0</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v>0</v>
          </cell>
          <cell r="F85">
            <v>0</v>
          </cell>
          <cell r="G85">
            <v>0</v>
          </cell>
          <cell r="H85">
            <v>0</v>
          </cell>
          <cell r="I85">
            <v>0</v>
          </cell>
          <cell r="J85">
            <v>0</v>
          </cell>
          <cell r="K85">
            <v>0</v>
          </cell>
        </row>
        <row r="86">
          <cell r="E86">
            <v>0</v>
          </cell>
          <cell r="F86">
            <v>0</v>
          </cell>
          <cell r="G86">
            <v>0</v>
          </cell>
          <cell r="H86">
            <v>0</v>
          </cell>
          <cell r="I86">
            <v>0</v>
          </cell>
          <cell r="J86">
            <v>0</v>
          </cell>
          <cell r="K86">
            <v>0</v>
          </cell>
        </row>
        <row r="87">
          <cell r="E87">
            <v>0</v>
          </cell>
          <cell r="F87">
            <v>0</v>
          </cell>
          <cell r="G87">
            <v>0</v>
          </cell>
          <cell r="H87">
            <v>0</v>
          </cell>
          <cell r="I87">
            <v>0</v>
          </cell>
          <cell r="J87">
            <v>0</v>
          </cell>
          <cell r="K87">
            <v>0</v>
          </cell>
        </row>
        <row r="88">
          <cell r="E88">
            <v>0</v>
          </cell>
          <cell r="F88">
            <v>0</v>
          </cell>
          <cell r="G88">
            <v>0</v>
          </cell>
          <cell r="H88">
            <v>0</v>
          </cell>
          <cell r="I88">
            <v>0</v>
          </cell>
          <cell r="J88">
            <v>0</v>
          </cell>
          <cell r="K88">
            <v>0</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v>0</v>
          </cell>
          <cell r="G28">
            <v>0</v>
          </cell>
          <cell r="H28">
            <v>0</v>
          </cell>
          <cell r="I28">
            <v>0</v>
          </cell>
          <cell r="J28">
            <v>0</v>
          </cell>
          <cell r="K28">
            <v>0</v>
          </cell>
          <cell r="L28">
            <v>0</v>
          </cell>
          <cell r="M28">
            <v>0</v>
          </cell>
        </row>
        <row r="29">
          <cell r="F29">
            <v>0</v>
          </cell>
          <cell r="G29">
            <v>0</v>
          </cell>
          <cell r="H29">
            <v>0</v>
          </cell>
          <cell r="I29">
            <v>0</v>
          </cell>
          <cell r="J29">
            <v>0</v>
          </cell>
          <cell r="K29">
            <v>0</v>
          </cell>
          <cell r="L29">
            <v>0</v>
          </cell>
          <cell r="M29">
            <v>0</v>
          </cell>
        </row>
        <row r="30">
          <cell r="F30">
            <v>0</v>
          </cell>
          <cell r="G30">
            <v>0</v>
          </cell>
          <cell r="H30">
            <v>0</v>
          </cell>
          <cell r="I30">
            <v>0</v>
          </cell>
          <cell r="J30">
            <v>0</v>
          </cell>
          <cell r="K30">
            <v>0</v>
          </cell>
          <cell r="L30">
            <v>0</v>
          </cell>
          <cell r="M30">
            <v>0</v>
          </cell>
        </row>
        <row r="31">
          <cell r="F31">
            <v>0</v>
          </cell>
          <cell r="G31">
            <v>0</v>
          </cell>
          <cell r="H31">
            <v>0</v>
          </cell>
          <cell r="I31">
            <v>0</v>
          </cell>
          <cell r="J31">
            <v>0</v>
          </cell>
          <cell r="K31">
            <v>0</v>
          </cell>
          <cell r="L31">
            <v>0</v>
          </cell>
          <cell r="M31">
            <v>0</v>
          </cell>
        </row>
        <row r="32">
          <cell r="F32">
            <v>0</v>
          </cell>
          <cell r="G32">
            <v>0</v>
          </cell>
          <cell r="H32">
            <v>0</v>
          </cell>
          <cell r="I32">
            <v>0</v>
          </cell>
          <cell r="J32">
            <v>0</v>
          </cell>
          <cell r="K32">
            <v>0</v>
          </cell>
          <cell r="L32">
            <v>0</v>
          </cell>
          <cell r="M32">
            <v>0</v>
          </cell>
        </row>
        <row r="33">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F36">
            <v>0</v>
          </cell>
          <cell r="G36">
            <v>0</v>
          </cell>
          <cell r="H36">
            <v>0</v>
          </cell>
          <cell r="I36">
            <v>0</v>
          </cell>
          <cell r="J36">
            <v>0</v>
          </cell>
          <cell r="K36">
            <v>0</v>
          </cell>
          <cell r="L36">
            <v>0</v>
          </cell>
          <cell r="M36">
            <v>0</v>
          </cell>
        </row>
        <row r="37">
          <cell r="F37">
            <v>0</v>
          </cell>
          <cell r="G37">
            <v>0</v>
          </cell>
          <cell r="H37">
            <v>0</v>
          </cell>
          <cell r="I37">
            <v>0</v>
          </cell>
          <cell r="J37">
            <v>0</v>
          </cell>
          <cell r="K37">
            <v>0</v>
          </cell>
          <cell r="L37">
            <v>0</v>
          </cell>
          <cell r="M37">
            <v>0</v>
          </cell>
        </row>
        <row r="38">
          <cell r="F38">
            <v>0</v>
          </cell>
          <cell r="G38">
            <v>0</v>
          </cell>
          <cell r="H38">
            <v>0</v>
          </cell>
          <cell r="I38">
            <v>0</v>
          </cell>
          <cell r="J38">
            <v>0</v>
          </cell>
          <cell r="K38">
            <v>0</v>
          </cell>
          <cell r="L38">
            <v>0</v>
          </cell>
          <cell r="M38">
            <v>0</v>
          </cell>
        </row>
        <row r="39">
          <cell r="F39">
            <v>0</v>
          </cell>
          <cell r="G39">
            <v>0</v>
          </cell>
          <cell r="H39">
            <v>0</v>
          </cell>
          <cell r="I39">
            <v>0</v>
          </cell>
          <cell r="J39">
            <v>0</v>
          </cell>
          <cell r="K39">
            <v>0</v>
          </cell>
          <cell r="L39">
            <v>0</v>
          </cell>
          <cell r="M39">
            <v>0</v>
          </cell>
        </row>
        <row r="40">
          <cell r="F40">
            <v>0</v>
          </cell>
          <cell r="G40">
            <v>0</v>
          </cell>
          <cell r="H40">
            <v>0</v>
          </cell>
          <cell r="I40">
            <v>0</v>
          </cell>
          <cell r="J40">
            <v>0</v>
          </cell>
          <cell r="K40">
            <v>0</v>
          </cell>
          <cell r="L40">
            <v>0</v>
          </cell>
          <cell r="M40">
            <v>0</v>
          </cell>
        </row>
        <row r="42">
          <cell r="F42">
            <v>83557</v>
          </cell>
          <cell r="G42">
            <v>115877</v>
          </cell>
          <cell r="H42">
            <v>57263</v>
          </cell>
          <cell r="I42">
            <v>101479</v>
          </cell>
          <cell r="J42">
            <v>22427</v>
          </cell>
          <cell r="K42">
            <v>408071</v>
          </cell>
          <cell r="L42">
            <v>672576.14300000004</v>
          </cell>
          <cell r="M42">
            <v>0</v>
          </cell>
        </row>
        <row r="44">
          <cell r="F44">
            <v>0</v>
          </cell>
          <cell r="G44">
            <v>0</v>
          </cell>
          <cell r="H44">
            <v>0</v>
          </cell>
          <cell r="I44">
            <v>0</v>
          </cell>
          <cell r="J44">
            <v>0</v>
          </cell>
          <cell r="K44">
            <v>0</v>
          </cell>
          <cell r="L44">
            <v>0</v>
          </cell>
          <cell r="M44">
            <v>0</v>
          </cell>
        </row>
        <row r="45">
          <cell r="F45">
            <v>0</v>
          </cell>
          <cell r="G45">
            <v>0</v>
          </cell>
          <cell r="H45">
            <v>0</v>
          </cell>
          <cell r="I45">
            <v>0</v>
          </cell>
          <cell r="J45">
            <v>0</v>
          </cell>
          <cell r="K45">
            <v>0</v>
          </cell>
          <cell r="L45">
            <v>0</v>
          </cell>
          <cell r="M45">
            <v>0</v>
          </cell>
        </row>
        <row r="46">
          <cell r="F46">
            <v>0</v>
          </cell>
          <cell r="G46">
            <v>0</v>
          </cell>
          <cell r="H46">
            <v>0</v>
          </cell>
          <cell r="I46">
            <v>0</v>
          </cell>
          <cell r="J46">
            <v>0</v>
          </cell>
          <cell r="K46">
            <v>0</v>
          </cell>
          <cell r="L46">
            <v>0</v>
          </cell>
          <cell r="M46">
            <v>0</v>
          </cell>
        </row>
        <row r="47">
          <cell r="F47">
            <v>0</v>
          </cell>
          <cell r="G47">
            <v>0</v>
          </cell>
          <cell r="H47">
            <v>0</v>
          </cell>
          <cell r="I47">
            <v>0</v>
          </cell>
          <cell r="J47">
            <v>0</v>
          </cell>
          <cell r="K47">
            <v>0</v>
          </cell>
          <cell r="L47">
            <v>0</v>
          </cell>
          <cell r="M47">
            <v>0</v>
          </cell>
        </row>
        <row r="48">
          <cell r="F48">
            <v>0</v>
          </cell>
          <cell r="G48">
            <v>0</v>
          </cell>
          <cell r="H48">
            <v>0</v>
          </cell>
          <cell r="I48">
            <v>0</v>
          </cell>
          <cell r="J48">
            <v>0</v>
          </cell>
          <cell r="K48">
            <v>0</v>
          </cell>
          <cell r="L48">
            <v>0</v>
          </cell>
          <cell r="M48">
            <v>0</v>
          </cell>
        </row>
        <row r="49">
          <cell r="F49">
            <v>0</v>
          </cell>
          <cell r="G49">
            <v>0</v>
          </cell>
          <cell r="H49">
            <v>0</v>
          </cell>
          <cell r="I49">
            <v>0</v>
          </cell>
          <cell r="J49">
            <v>0</v>
          </cell>
          <cell r="K49">
            <v>0</v>
          </cell>
          <cell r="L49">
            <v>0</v>
          </cell>
          <cell r="M49">
            <v>0</v>
          </cell>
        </row>
        <row r="50">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2">
          <cell r="F52">
            <v>0</v>
          </cell>
          <cell r="G52">
            <v>0</v>
          </cell>
          <cell r="H52">
            <v>0</v>
          </cell>
          <cell r="I52">
            <v>0</v>
          </cell>
          <cell r="J52">
            <v>0</v>
          </cell>
          <cell r="K52">
            <v>0</v>
          </cell>
          <cell r="L52">
            <v>0</v>
          </cell>
          <cell r="M52">
            <v>0</v>
          </cell>
        </row>
        <row r="53">
          <cell r="F53">
            <v>0</v>
          </cell>
          <cell r="G53">
            <v>0</v>
          </cell>
          <cell r="H53">
            <v>0</v>
          </cell>
          <cell r="I53">
            <v>0</v>
          </cell>
          <cell r="J53">
            <v>0</v>
          </cell>
          <cell r="K53">
            <v>0</v>
          </cell>
          <cell r="L53">
            <v>0</v>
          </cell>
          <cell r="M53">
            <v>0</v>
          </cell>
        </row>
        <row r="54">
          <cell r="F54">
            <v>0</v>
          </cell>
          <cell r="G54">
            <v>0</v>
          </cell>
          <cell r="H54">
            <v>0</v>
          </cell>
          <cell r="I54">
            <v>0</v>
          </cell>
          <cell r="J54">
            <v>0</v>
          </cell>
          <cell r="K54">
            <v>0</v>
          </cell>
          <cell r="L54">
            <v>0</v>
          </cell>
          <cell r="M54">
            <v>0</v>
          </cell>
        </row>
        <row r="55">
          <cell r="F55">
            <v>0</v>
          </cell>
          <cell r="G55">
            <v>0</v>
          </cell>
          <cell r="H55">
            <v>0</v>
          </cell>
          <cell r="I55">
            <v>0</v>
          </cell>
          <cell r="J55">
            <v>0</v>
          </cell>
          <cell r="K55">
            <v>0</v>
          </cell>
          <cell r="L55">
            <v>0</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row r="24">
          <cell r="J24">
            <v>16740732.93984</v>
          </cell>
        </row>
      </sheetData>
      <sheetData sheetId="12">
        <row r="13">
          <cell r="J13">
            <v>0</v>
          </cell>
        </row>
      </sheetData>
      <sheetData sheetId="13">
        <row r="9">
          <cell r="J9">
            <v>2273583.5699999998</v>
          </cell>
        </row>
      </sheetData>
      <sheetData sheetId="14"/>
      <sheetData sheetId="15"/>
      <sheetData sheetId="16"/>
      <sheetData sheetId="17"/>
      <sheetData sheetId="18"/>
      <sheetData sheetId="19">
        <row r="24">
          <cell r="G24">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FST5"/>
      <sheetName val="Списки"/>
      <sheetName val="расчет нвв общ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СВОД форма (всего)"/>
      <sheetName val="3 квартал"/>
      <sheetName val="12.Прогнозный баланс"/>
      <sheetName val="СВОД форма"/>
      <sheetName val="[_FES.X濔彗濥挧玟弱26 (3)"/>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ИА"/>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7"/>
      <sheetName val="2.18"/>
      <sheetName val="расчет к раскрытию"/>
      <sheetName val="ставки"/>
      <sheetName val="2.9. (ф.12)"/>
      <sheetName val="2.1 Долг.индекс (1.1)"/>
      <sheetName val="УО факт 2020"/>
      <sheetName val="2.1.1 Расш. проч. (РСТ) (1.2.)"/>
      <sheetName val="БДР УО план 2021"/>
      <sheetName val="БДР УО план 2022"/>
      <sheetName val="1.3. Неподконтрольные"/>
      <sheetName val="прочие доходы и расходы"/>
      <sheetName val="убытки"/>
      <sheetName val="резерв п.30"/>
      <sheetName val="Налог на имущество (1.18)"/>
      <sheetName val="Расчет аморт 2021(1.16)"/>
      <sheetName val="2.1.4 Расчет НП (1.17)"/>
      <sheetName val="2.2. Корр НВВ (в заявку) (1.8)"/>
      <sheetName val="2.2.1 Кор-ка ПО"/>
      <sheetName val="1.12.Экон. пот. ээ (34.2 Основ)"/>
      <sheetName val="2.3 кор ИПР (1.9)"/>
      <sheetName val="2.3.1 ИПР факт"/>
      <sheetName val="2.4 Коррект. надежн.(1.10)"/>
      <sheetName val="2.5 Баланс ээ и мощн (1.4)"/>
      <sheetName val="2.6  Затраты потери (1.5)"/>
      <sheetName val="к 1.5. Оценочные"/>
      <sheetName val="к 1.5. Сбыт. надб."/>
      <sheetName val="2.7  ФСК (1.6)"/>
      <sheetName val="2.8 ТСО (1.7)"/>
      <sheetName val="1.11. Экон. потерь (расчет RAB)"/>
      <sheetName val="COVID"/>
      <sheetName val="2.10 Бал.приб. (П. 21.3) (1.13)"/>
      <sheetName val="2.12 Содерж. (П. 1.24.) (1.14)"/>
      <sheetName val="2.11 Потери (П. 1.25.) (1.15)"/>
      <sheetName val="2.13 (П.2.1)(1.19)"/>
      <sheetName val="2.14 (П.2.2) (1.20)"/>
      <sheetName val="2.15 Факт"/>
      <sheetName val="2.15.1 Факт-расш"/>
      <sheetName val="Выпадающие пересчет (1.22)"/>
      <sheetName val="1.16 Расчет аморт."/>
      <sheetName val="2.1.2 Расч. нал. на имущ (1.18)"/>
      <sheetName val="Расчет НВВ сод.2020"/>
      <sheetName val="Расчет НВВ сод.2021"/>
      <sheetName val="Аренда"/>
      <sheetName val="БДР УО факт 2019"/>
      <sheetName val="затраты ИА на 2021 год"/>
      <sheetName val="4"/>
      <sheetName val="5"/>
      <sheetName val="свод"/>
      <sheetName val="Сходимость"/>
      <sheetName val="ремонт"/>
      <sheetName val="ремонт Когнос факт 2020"/>
      <sheetName val="концессия"/>
      <sheetName val="Сходимость 2022"/>
      <sheetName val="концессия факт 2020"/>
      <sheetName val="Структура ПО"/>
      <sheetName val="Лист4"/>
    </sheetNames>
    <sheetDataSet>
      <sheetData sheetId="0" refreshError="1"/>
      <sheetData sheetId="1" refreshError="1"/>
      <sheetData sheetId="2" refreshError="1"/>
      <sheetData sheetId="3" refreshError="1"/>
      <sheetData sheetId="4" refreshError="1"/>
      <sheetData sheetId="5" refreshError="1"/>
      <sheetData sheetId="6">
        <row r="72">
          <cell r="K72">
            <v>349650.64</v>
          </cell>
        </row>
      </sheetData>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 val="База"/>
      <sheetName val="Титульный"/>
      <sheetName val="Adjustments"/>
      <sheetName val="Предлагаемая новая форма СТРС"/>
      <sheetName val="Св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Т4,Т4а"/>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Список подразделений"/>
      <sheetName val="1.0"/>
      <sheetName val="1.1"/>
      <sheetName val="основа часы 51W 51 O"/>
      <sheetName val="основа часы CWP3-CWP3A"/>
      <sheetName val="Отчет"/>
      <sheetName val="Пров_Знач"/>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ИТ-бюджет"/>
      <sheetName val="MA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писки"/>
      <sheetName val="См.1"/>
      <sheetName val="ESTI."/>
      <sheetName val="DI-ESTI"/>
      <sheetName val="Таб1.1"/>
      <sheetName val="SHPZ"/>
      <sheetName val="курсы валют цб"/>
      <sheetName val="сэлт"/>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7 Ремонты"/>
      <sheetName val="9 Закупки"/>
      <sheetName val="6 Смета Затрат"/>
      <sheetName val="10 Оплата труда"/>
      <sheetName val="11 Прочие доходы и расходы"/>
      <sheetName val="13 Прогнозный баланс"/>
      <sheetName val="14 Движение активов и обяз-ств"/>
      <sheetName val="16 ПУИ"/>
      <sheetName val="12 Прибыли и убытки"/>
      <sheetName val="8 Инвестиции"/>
      <sheetName val="приложение 4.1 (НРВД)"/>
      <sheetName val="приложение 4.2 (без %)"/>
      <sheetName val="приложение 4.2"/>
      <sheetName val="приложение 4.3"/>
      <sheetName val="15 ДПН"/>
      <sheetName val="17 БДР по филиалам"/>
      <sheetName val="t_проверки"/>
      <sheetName val="t_настройки"/>
      <sheetName val="Лист1"/>
    </sheetNames>
    <sheetDataSet>
      <sheetData sheetId="0" refreshError="1"/>
      <sheetData sheetId="1">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 sheetId="18"/>
      <sheetData sheetId="19">
        <row r="22">
          <cell r="D22">
            <v>148060.60740241493</v>
          </cell>
        </row>
      </sheetData>
      <sheetData sheetId="20" refreshError="1"/>
      <sheetData sheetId="21" refreshError="1"/>
      <sheetData sheetId="22" refreshError="1"/>
      <sheetData sheetId="23"/>
      <sheetData sheetId="24" refreshError="1"/>
      <sheetData sheetId="25">
        <row r="9">
          <cell r="J9">
            <v>0.5</v>
          </cell>
        </row>
      </sheetData>
      <sheetData sheetId="26">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14</v>
          </cell>
        </row>
        <row r="81">
          <cell r="I81">
            <v>7</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workbookViewId="0">
      <selection activeCell="R15" sqref="R15"/>
    </sheetView>
  </sheetViews>
  <sheetFormatPr defaultRowHeight="15" outlineLevelCol="1"/>
  <cols>
    <col min="1" max="1" width="4.140625" customWidth="1"/>
    <col min="2" max="2" width="26.7109375" customWidth="1"/>
    <col min="3" max="6" width="20" hidden="1" customWidth="1" outlineLevel="1"/>
    <col min="7" max="7" width="20" customWidth="1" collapsed="1"/>
    <col min="8" max="8" width="19" customWidth="1"/>
  </cols>
  <sheetData>
    <row r="1" spans="1:8" ht="49.5" customHeight="1">
      <c r="A1" s="82" t="s">
        <v>39</v>
      </c>
      <c r="B1" s="82"/>
      <c r="C1" s="82"/>
      <c r="D1" s="82"/>
      <c r="E1" s="82"/>
      <c r="F1" s="82"/>
      <c r="G1" s="82"/>
      <c r="H1" s="82"/>
    </row>
    <row r="2" spans="1:8" ht="18.75">
      <c r="A2" s="14"/>
    </row>
    <row r="3" spans="1:8" s="11" customFormat="1" ht="22.5" customHeight="1">
      <c r="A3" s="83" t="s">
        <v>29</v>
      </c>
      <c r="B3" s="84" t="s">
        <v>30</v>
      </c>
      <c r="C3" s="85" t="s">
        <v>26</v>
      </c>
      <c r="D3" s="85"/>
      <c r="E3" s="85" t="s">
        <v>31</v>
      </c>
      <c r="F3" s="85"/>
      <c r="G3" s="85" t="s">
        <v>32</v>
      </c>
      <c r="H3" s="85"/>
    </row>
    <row r="4" spans="1:8" ht="78.75" customHeight="1">
      <c r="A4" s="83"/>
      <c r="B4" s="84"/>
      <c r="C4" s="15" t="s">
        <v>33</v>
      </c>
      <c r="D4" s="15" t="s">
        <v>34</v>
      </c>
      <c r="E4" s="15" t="s">
        <v>33</v>
      </c>
      <c r="F4" s="15" t="s">
        <v>34</v>
      </c>
      <c r="G4" s="15" t="s">
        <v>33</v>
      </c>
      <c r="H4" s="15" t="s">
        <v>34</v>
      </c>
    </row>
    <row r="5" spans="1:8" s="11" customFormat="1" ht="26.25" customHeight="1">
      <c r="A5" s="17">
        <v>1</v>
      </c>
      <c r="B5" s="18" t="s">
        <v>0</v>
      </c>
      <c r="C5" s="25">
        <v>0.20403996205457664</v>
      </c>
      <c r="D5" s="26">
        <f>C5*1</f>
        <v>0.20403996205457664</v>
      </c>
      <c r="E5" s="25">
        <v>0.60199999999999998</v>
      </c>
      <c r="F5" s="26">
        <f>E5*1</f>
        <v>0.60199999999999998</v>
      </c>
      <c r="G5" s="20">
        <f>'[136]прил 5_сбытовые надбавки'!P52/'[136]прил 5_сбытовые надбавки'!J52</f>
        <v>1</v>
      </c>
      <c r="H5" s="26">
        <f>G5*1</f>
        <v>1</v>
      </c>
    </row>
    <row r="6" spans="1:8" s="11" customFormat="1">
      <c r="A6" s="17">
        <v>2</v>
      </c>
      <c r="B6" s="18" t="s">
        <v>1</v>
      </c>
      <c r="C6" s="20">
        <v>0.6</v>
      </c>
      <c r="D6" s="26">
        <f t="shared" ref="D6:F10" si="0">C6*1</f>
        <v>0.6</v>
      </c>
      <c r="E6" s="20">
        <f>'[136]прил 5_сбытовые надбавки'!P38/'[136]прил 5_сбытовые надбавки'!J38</f>
        <v>0.8</v>
      </c>
      <c r="F6" s="26">
        <f t="shared" si="0"/>
        <v>0.8</v>
      </c>
      <c r="G6" s="20">
        <f>'[136]прил 5_сбытовые надбавки'!P58/'[136]прил 5_сбытовые надбавки'!J58</f>
        <v>1</v>
      </c>
      <c r="H6" s="26">
        <f>G6*1</f>
        <v>1</v>
      </c>
    </row>
    <row r="7" spans="1:8" s="16" customFormat="1">
      <c r="A7" s="13"/>
      <c r="B7" s="19" t="s">
        <v>2</v>
      </c>
      <c r="C7" s="21">
        <f>C5</f>
        <v>0.20403996205457664</v>
      </c>
      <c r="D7" s="27">
        <f t="shared" si="0"/>
        <v>0.20403996205457664</v>
      </c>
      <c r="E7" s="21">
        <f>'[136]прил 5_сбытовые надбавки'!P39/'[136]прил 5_сбытовые надбавки'!J39</f>
        <v>0.8</v>
      </c>
      <c r="F7" s="27">
        <f t="shared" si="0"/>
        <v>0.8</v>
      </c>
      <c r="G7" s="21">
        <f>'[136]прил 5_сбытовые надбавки'!P59/'[136]прил 5_сбытовые надбавки'!J59</f>
        <v>1</v>
      </c>
      <c r="H7" s="27">
        <f>G7*1</f>
        <v>1</v>
      </c>
    </row>
    <row r="8" spans="1:8" s="16" customFormat="1">
      <c r="A8" s="13"/>
      <c r="B8" s="19" t="s">
        <v>3</v>
      </c>
      <c r="C8" s="21">
        <v>0.6</v>
      </c>
      <c r="D8" s="27">
        <f t="shared" si="0"/>
        <v>0.6</v>
      </c>
      <c r="E8" s="21">
        <f>'[136]прил 5_сбытовые надбавки'!P41/'[136]прил 5_сбытовые надбавки'!J41</f>
        <v>0.8</v>
      </c>
      <c r="F8" s="27">
        <f t="shared" si="0"/>
        <v>0.8</v>
      </c>
      <c r="G8" s="21">
        <f>'[136]прил 5_сбытовые надбавки'!P61/'[136]прил 5_сбытовые надбавки'!J61</f>
        <v>1</v>
      </c>
      <c r="H8" s="27">
        <f>G8*1</f>
        <v>1</v>
      </c>
    </row>
    <row r="9" spans="1:8" s="16" customFormat="1">
      <c r="A9" s="13"/>
      <c r="B9" s="19" t="s">
        <v>4</v>
      </c>
      <c r="C9" s="21"/>
      <c r="D9" s="27"/>
      <c r="E9" s="21"/>
      <c r="F9" s="27"/>
      <c r="G9" s="21"/>
      <c r="H9" s="27"/>
    </row>
    <row r="10" spans="1:8" s="11" customFormat="1">
      <c r="A10" s="17">
        <v>3</v>
      </c>
      <c r="B10" s="18" t="s">
        <v>5</v>
      </c>
      <c r="C10" s="20">
        <v>0.5</v>
      </c>
      <c r="D10" s="26">
        <f>C10*1</f>
        <v>0.5</v>
      </c>
      <c r="E10" s="20">
        <f>'[136]прил 5_сбытовые надбавки'!P45/'[136]прил 5_сбытовые надбавки'!J45</f>
        <v>1</v>
      </c>
      <c r="F10" s="26">
        <f t="shared" si="0"/>
        <v>1</v>
      </c>
      <c r="G10" s="20">
        <f>'[136]прил 5_сбытовые надбавки'!P65/'[136]прил 5_сбытовые надбавки'!L65</f>
        <v>1</v>
      </c>
      <c r="H10" s="26">
        <f>G10*1</f>
        <v>1</v>
      </c>
    </row>
    <row r="11" spans="1:8" s="16" customFormat="1" ht="28.5" hidden="1">
      <c r="A11" s="19"/>
      <c r="B11" s="18" t="s">
        <v>37</v>
      </c>
      <c r="C11" s="20"/>
      <c r="D11" s="22"/>
      <c r="E11" s="20"/>
      <c r="F11" s="22"/>
      <c r="G11" s="20"/>
      <c r="H11" s="22"/>
    </row>
    <row r="12" spans="1:8" ht="28.5" hidden="1">
      <c r="B12" s="18" t="s">
        <v>38</v>
      </c>
      <c r="C12" s="10"/>
      <c r="D12" s="10"/>
      <c r="E12" s="10"/>
      <c r="F12" s="10"/>
      <c r="G12" s="10"/>
      <c r="H12" s="10"/>
    </row>
    <row r="16" spans="1:8" hidden="1">
      <c r="B16" s="81"/>
      <c r="C16" s="81" t="s">
        <v>26</v>
      </c>
      <c r="D16" s="81"/>
    </row>
    <row r="17" spans="2:4" hidden="1">
      <c r="B17" s="81"/>
      <c r="C17" s="23" t="s">
        <v>6</v>
      </c>
      <c r="D17" s="23" t="s">
        <v>7</v>
      </c>
    </row>
    <row r="18" spans="2:4" hidden="1">
      <c r="B18" s="18" t="s">
        <v>0</v>
      </c>
      <c r="C18" s="24" t="e">
        <f>#REF!*1000</f>
        <v>#REF!</v>
      </c>
      <c r="D18" s="24" t="e">
        <f>#REF!*1000</f>
        <v>#REF!</v>
      </c>
    </row>
    <row r="19" spans="2:4" hidden="1">
      <c r="B19" s="18" t="s">
        <v>1</v>
      </c>
      <c r="C19" s="24"/>
      <c r="D19" s="24"/>
    </row>
    <row r="20" spans="2:4" hidden="1">
      <c r="B20" s="19" t="s">
        <v>2</v>
      </c>
      <c r="C20" s="24" t="e">
        <f>#REF!*1000</f>
        <v>#REF!</v>
      </c>
      <c r="D20" s="24" t="e">
        <f>#REF!*1000</f>
        <v>#REF!</v>
      </c>
    </row>
    <row r="21" spans="2:4" hidden="1">
      <c r="B21" s="19" t="s">
        <v>3</v>
      </c>
      <c r="C21" s="9" t="e">
        <f>#REF!*1000</f>
        <v>#REF!</v>
      </c>
      <c r="D21" s="9" t="e">
        <f>#REF!*1000</f>
        <v>#REF!</v>
      </c>
    </row>
    <row r="22" spans="2:4" hidden="1">
      <c r="B22" s="19" t="s">
        <v>4</v>
      </c>
      <c r="C22" s="9"/>
      <c r="D22" s="9"/>
    </row>
    <row r="23" spans="2:4" hidden="1">
      <c r="B23" s="18" t="s">
        <v>5</v>
      </c>
      <c r="C23" s="9" t="e">
        <f>#REF!*1000</f>
        <v>#REF!</v>
      </c>
      <c r="D23" s="9" t="e">
        <f>#REF!*1000</f>
        <v>#REF!</v>
      </c>
    </row>
  </sheetData>
  <mergeCells count="8">
    <mergeCell ref="C16:D16"/>
    <mergeCell ref="B16:B17"/>
    <mergeCell ref="A1:H1"/>
    <mergeCell ref="A3:A4"/>
    <mergeCell ref="B3:B4"/>
    <mergeCell ref="C3:D3"/>
    <mergeCell ref="E3:F3"/>
    <mergeCell ref="G3:H3"/>
  </mergeCells>
  <pageMargins left="0.70866141732283472" right="0" top="0.74803149606299213" bottom="0.74803149606299213" header="0.31496062992125984" footer="0.31496062992125984"/>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8"/>
  <sheetViews>
    <sheetView tabSelected="1" workbookViewId="0">
      <selection activeCell="H31" sqref="H31:I31"/>
    </sheetView>
  </sheetViews>
  <sheetFormatPr defaultRowHeight="12.75"/>
  <cols>
    <col min="1" max="1" width="6.28515625" style="57" bestFit="1" customWidth="1"/>
    <col min="2" max="2" width="40.5703125" style="57" customWidth="1"/>
    <col min="3" max="3" width="12.85546875" style="57" customWidth="1"/>
    <col min="4" max="5" width="13.7109375" style="57" hidden="1" customWidth="1"/>
    <col min="6" max="9" width="13.7109375" style="57" customWidth="1"/>
    <col min="10" max="11" width="10" style="57" bestFit="1" customWidth="1"/>
    <col min="12" max="12" width="9.140625" style="57"/>
    <col min="13" max="13" width="11.42578125" style="57" bestFit="1" customWidth="1"/>
    <col min="14" max="14" width="9.140625" style="57"/>
    <col min="15" max="16" width="10" style="57" bestFit="1" customWidth="1"/>
    <col min="17" max="16384" width="9.140625" style="57"/>
  </cols>
  <sheetData>
    <row r="1" spans="1:9" ht="14.25" customHeight="1">
      <c r="A1" s="105" t="s">
        <v>143</v>
      </c>
      <c r="B1" s="105"/>
      <c r="C1" s="105"/>
      <c r="D1" s="105"/>
      <c r="E1" s="105"/>
      <c r="F1" s="105"/>
      <c r="G1" s="105"/>
      <c r="H1" s="105"/>
      <c r="I1" s="105"/>
    </row>
    <row r="2" spans="1:9" ht="14.25" customHeight="1">
      <c r="A2" s="105" t="s">
        <v>144</v>
      </c>
      <c r="B2" s="105"/>
      <c r="C2" s="105"/>
      <c r="D2" s="105"/>
      <c r="E2" s="105"/>
      <c r="F2" s="105"/>
      <c r="G2" s="105"/>
      <c r="H2" s="105"/>
      <c r="I2" s="105"/>
    </row>
    <row r="3" spans="1:9" ht="14.25" customHeight="1">
      <c r="A3" s="105" t="s">
        <v>145</v>
      </c>
      <c r="B3" s="105"/>
      <c r="C3" s="105"/>
      <c r="D3" s="105"/>
      <c r="E3" s="105"/>
      <c r="F3" s="105"/>
      <c r="G3" s="105"/>
      <c r="H3" s="105"/>
      <c r="I3" s="105"/>
    </row>
    <row r="4" spans="1:9" ht="14.25" customHeight="1">
      <c r="A4" s="105" t="s">
        <v>146</v>
      </c>
      <c r="B4" s="105"/>
      <c r="C4" s="105"/>
      <c r="D4" s="105"/>
      <c r="E4" s="105"/>
      <c r="F4" s="105"/>
      <c r="G4" s="105"/>
      <c r="H4" s="105"/>
      <c r="I4" s="105"/>
    </row>
    <row r="6" spans="1:9" ht="14.25" customHeight="1">
      <c r="A6" s="105" t="s">
        <v>147</v>
      </c>
      <c r="B6" s="105"/>
      <c r="C6" s="105"/>
      <c r="D6" s="105"/>
      <c r="E6" s="105"/>
      <c r="F6" s="105"/>
      <c r="G6" s="105"/>
      <c r="H6" s="105"/>
      <c r="I6" s="105"/>
    </row>
    <row r="8" spans="1:9">
      <c r="B8" s="58" t="s">
        <v>62</v>
      </c>
      <c r="C8" s="90" t="s">
        <v>148</v>
      </c>
      <c r="D8" s="90"/>
      <c r="E8" s="90"/>
      <c r="F8" s="90"/>
      <c r="G8" s="90"/>
      <c r="H8" s="90"/>
    </row>
    <row r="9" spans="1:9">
      <c r="B9" s="58"/>
      <c r="C9" s="58"/>
      <c r="D9" s="58"/>
      <c r="E9" s="58"/>
      <c r="F9" s="58"/>
      <c r="G9" s="58"/>
      <c r="H9" s="58"/>
    </row>
    <row r="10" spans="1:9" ht="12.75" customHeight="1">
      <c r="B10" s="58" t="s">
        <v>63</v>
      </c>
      <c r="C10" s="90" t="s">
        <v>149</v>
      </c>
      <c r="D10" s="90"/>
      <c r="E10" s="90"/>
      <c r="F10" s="90"/>
      <c r="G10" s="90"/>
      <c r="H10" s="90"/>
    </row>
    <row r="11" spans="1:9">
      <c r="B11" s="58"/>
      <c r="C11" s="58"/>
      <c r="D11" s="58"/>
      <c r="E11" s="58"/>
      <c r="F11" s="58"/>
      <c r="G11" s="58"/>
      <c r="H11" s="58"/>
    </row>
    <row r="12" spans="1:9" ht="12.75" customHeight="1">
      <c r="B12" s="58" t="s">
        <v>64</v>
      </c>
      <c r="C12" s="90" t="s">
        <v>150</v>
      </c>
      <c r="D12" s="90"/>
      <c r="E12" s="90"/>
      <c r="F12" s="90"/>
      <c r="G12" s="90"/>
      <c r="H12" s="90"/>
    </row>
    <row r="13" spans="1:9">
      <c r="B13" s="58"/>
      <c r="C13" s="58"/>
      <c r="D13" s="58"/>
      <c r="E13" s="58"/>
      <c r="F13" s="58"/>
      <c r="G13" s="58"/>
      <c r="H13" s="58"/>
    </row>
    <row r="14" spans="1:9" ht="12.75" customHeight="1">
      <c r="B14" s="58" t="s">
        <v>65</v>
      </c>
      <c r="C14" s="90" t="s">
        <v>150</v>
      </c>
      <c r="D14" s="90"/>
      <c r="E14" s="90"/>
      <c r="F14" s="90"/>
      <c r="G14" s="90"/>
      <c r="H14" s="90"/>
    </row>
    <row r="15" spans="1:9">
      <c r="B15" s="58"/>
      <c r="C15" s="58"/>
      <c r="D15" s="58"/>
      <c r="E15" s="58"/>
      <c r="F15" s="58"/>
      <c r="G15" s="58"/>
      <c r="H15" s="58"/>
    </row>
    <row r="16" spans="1:9">
      <c r="B16" s="58" t="s">
        <v>66</v>
      </c>
      <c r="C16" s="90">
        <v>7536066430</v>
      </c>
      <c r="D16" s="90"/>
      <c r="E16" s="90"/>
      <c r="F16" s="90"/>
      <c r="G16" s="90"/>
      <c r="H16" s="90"/>
    </row>
    <row r="17" spans="1:9">
      <c r="B17" s="58"/>
      <c r="C17" s="58"/>
      <c r="D17" s="58"/>
      <c r="E17" s="58"/>
      <c r="F17" s="58"/>
      <c r="G17" s="58"/>
      <c r="H17" s="58"/>
    </row>
    <row r="18" spans="1:9">
      <c r="B18" s="58" t="s">
        <v>67</v>
      </c>
      <c r="C18" s="116">
        <v>753601001</v>
      </c>
      <c r="D18" s="117"/>
      <c r="E18" s="117"/>
      <c r="F18" s="117"/>
      <c r="G18" s="117"/>
      <c r="H18" s="117"/>
    </row>
    <row r="19" spans="1:9">
      <c r="B19" s="58"/>
      <c r="C19" s="58"/>
      <c r="D19" s="58"/>
      <c r="E19" s="58"/>
      <c r="F19" s="58"/>
      <c r="G19" s="58"/>
      <c r="H19" s="58"/>
    </row>
    <row r="20" spans="1:9" ht="12.75" customHeight="1">
      <c r="B20" s="58" t="s">
        <v>68</v>
      </c>
      <c r="C20" s="90" t="s">
        <v>151</v>
      </c>
      <c r="D20" s="90"/>
      <c r="E20" s="90"/>
      <c r="F20" s="90"/>
      <c r="G20" s="90"/>
      <c r="H20" s="90"/>
    </row>
    <row r="21" spans="1:9">
      <c r="B21" s="58"/>
      <c r="C21" s="90"/>
      <c r="D21" s="90"/>
      <c r="E21" s="90"/>
      <c r="F21" s="90"/>
      <c r="G21" s="90"/>
      <c r="H21" s="90"/>
    </row>
    <row r="22" spans="1:9" ht="12.75" customHeight="1">
      <c r="B22" s="58" t="s">
        <v>69</v>
      </c>
      <c r="C22" s="90" t="s">
        <v>152</v>
      </c>
      <c r="D22" s="90"/>
      <c r="E22" s="90"/>
      <c r="F22" s="90"/>
      <c r="G22" s="90"/>
      <c r="H22" s="90"/>
    </row>
    <row r="23" spans="1:9">
      <c r="B23" s="58"/>
      <c r="C23" s="58"/>
      <c r="D23" s="58"/>
      <c r="E23" s="58"/>
      <c r="F23" s="58"/>
      <c r="G23" s="58"/>
      <c r="H23" s="58"/>
    </row>
    <row r="24" spans="1:9" ht="12.75" customHeight="1">
      <c r="B24" s="58" t="s">
        <v>70</v>
      </c>
      <c r="C24" s="90" t="s">
        <v>230</v>
      </c>
      <c r="D24" s="90"/>
      <c r="E24" s="90"/>
      <c r="F24" s="90"/>
      <c r="G24" s="90"/>
      <c r="H24" s="90"/>
    </row>
    <row r="25" spans="1:9">
      <c r="B25" s="58"/>
      <c r="C25" s="58"/>
      <c r="D25" s="58"/>
      <c r="E25" s="58"/>
      <c r="F25" s="58"/>
      <c r="G25" s="58"/>
      <c r="H25" s="58"/>
    </row>
    <row r="26" spans="1:9" ht="12.75" customHeight="1">
      <c r="B26" s="58" t="s">
        <v>71</v>
      </c>
      <c r="C26" s="90" t="s">
        <v>231</v>
      </c>
      <c r="D26" s="90"/>
      <c r="E26" s="90"/>
      <c r="F26" s="90"/>
      <c r="G26" s="90"/>
      <c r="H26" s="90"/>
    </row>
    <row r="28" spans="1:9" ht="14.25" customHeight="1">
      <c r="A28" s="105" t="s">
        <v>72</v>
      </c>
      <c r="B28" s="105"/>
      <c r="C28" s="105"/>
      <c r="D28" s="105"/>
      <c r="E28" s="105"/>
      <c r="F28" s="105"/>
      <c r="G28" s="105"/>
      <c r="H28" s="105"/>
      <c r="I28" s="105"/>
    </row>
    <row r="30" spans="1:9" ht="51" customHeight="1">
      <c r="A30" s="59" t="s">
        <v>153</v>
      </c>
      <c r="B30" s="59" t="s">
        <v>73</v>
      </c>
      <c r="C30" s="59" t="s">
        <v>8</v>
      </c>
      <c r="D30" s="108" t="s">
        <v>154</v>
      </c>
      <c r="E30" s="109"/>
      <c r="F30" s="108" t="s">
        <v>155</v>
      </c>
      <c r="G30" s="109"/>
      <c r="H30" s="108" t="s">
        <v>156</v>
      </c>
      <c r="I30" s="109"/>
    </row>
    <row r="31" spans="1:9" s="61" customFormat="1" ht="25.5">
      <c r="A31" s="59" t="s">
        <v>41</v>
      </c>
      <c r="B31" s="60" t="s">
        <v>74</v>
      </c>
      <c r="C31" s="59"/>
      <c r="D31" s="86">
        <f>D33+D83+D93</f>
        <v>0</v>
      </c>
      <c r="E31" s="87"/>
      <c r="F31" s="86">
        <f t="shared" ref="F31:H31" si="0">F33+F83+F93</f>
        <v>202380.5</v>
      </c>
      <c r="G31" s="87"/>
      <c r="H31" s="86">
        <f t="shared" si="0"/>
        <v>190359.79999796522</v>
      </c>
      <c r="I31" s="87"/>
    </row>
    <row r="32" spans="1:9">
      <c r="A32" s="62"/>
      <c r="B32" s="63" t="s">
        <v>12</v>
      </c>
      <c r="C32" s="62"/>
      <c r="D32" s="88"/>
      <c r="E32" s="89"/>
      <c r="F32" s="88"/>
      <c r="G32" s="89"/>
      <c r="H32" s="88"/>
      <c r="I32" s="89"/>
    </row>
    <row r="33" spans="1:9" s="61" customFormat="1" ht="25.5">
      <c r="A33" s="59" t="s">
        <v>14</v>
      </c>
      <c r="B33" s="60" t="s">
        <v>75</v>
      </c>
      <c r="C33" s="59" t="s">
        <v>157</v>
      </c>
      <c r="D33" s="86">
        <f>D34+D37</f>
        <v>0</v>
      </c>
      <c r="E33" s="87"/>
      <c r="F33" s="86">
        <f>F34+F37</f>
        <v>81912.903000000006</v>
      </c>
      <c r="G33" s="87"/>
      <c r="H33" s="86">
        <f>H34+H37</f>
        <v>79582.599999999948</v>
      </c>
      <c r="I33" s="87"/>
    </row>
    <row r="34" spans="1:9">
      <c r="A34" s="62" t="s">
        <v>158</v>
      </c>
      <c r="B34" s="64" t="s">
        <v>76</v>
      </c>
      <c r="C34" s="62" t="s">
        <v>157</v>
      </c>
      <c r="D34" s="88">
        <f>D35+D36</f>
        <v>0</v>
      </c>
      <c r="E34" s="89"/>
      <c r="F34" s="88">
        <f>F35+F36</f>
        <v>81912.903000000006</v>
      </c>
      <c r="G34" s="89"/>
      <c r="H34" s="88">
        <f>H35+H36</f>
        <v>79582.599999999948</v>
      </c>
      <c r="I34" s="89"/>
    </row>
    <row r="35" spans="1:9">
      <c r="A35" s="62"/>
      <c r="B35" s="65" t="s">
        <v>77</v>
      </c>
      <c r="C35" s="62" t="s">
        <v>157</v>
      </c>
      <c r="D35" s="91">
        <f>D43+D50+D57+D64+D71+D78</f>
        <v>0</v>
      </c>
      <c r="E35" s="92"/>
      <c r="F35" s="91">
        <f t="shared" ref="F35:H36" si="1">F43+F50+F57+F64+F71+F78</f>
        <v>38166.302000000003</v>
      </c>
      <c r="G35" s="92"/>
      <c r="H35" s="91">
        <f t="shared" si="1"/>
        <v>39662.799999999945</v>
      </c>
      <c r="I35" s="92"/>
    </row>
    <row r="36" spans="1:9">
      <c r="A36" s="62"/>
      <c r="B36" s="65" t="s">
        <v>78</v>
      </c>
      <c r="C36" s="62" t="s">
        <v>157</v>
      </c>
      <c r="D36" s="91">
        <f>D44+D51+D58+D65+D72+D79</f>
        <v>0</v>
      </c>
      <c r="E36" s="92"/>
      <c r="F36" s="91">
        <f t="shared" si="1"/>
        <v>43746.601000000002</v>
      </c>
      <c r="G36" s="92"/>
      <c r="H36" s="91">
        <f t="shared" si="1"/>
        <v>39919.799999999996</v>
      </c>
      <c r="I36" s="92"/>
    </row>
    <row r="37" spans="1:9">
      <c r="A37" s="62" t="s">
        <v>159</v>
      </c>
      <c r="B37" s="64" t="s">
        <v>79</v>
      </c>
      <c r="C37" s="62" t="s">
        <v>157</v>
      </c>
      <c r="D37" s="91">
        <f>D38+D39</f>
        <v>0</v>
      </c>
      <c r="E37" s="92"/>
      <c r="F37" s="91">
        <f>F38+F39</f>
        <v>0</v>
      </c>
      <c r="G37" s="92"/>
      <c r="H37" s="91">
        <f>H38+H39</f>
        <v>0</v>
      </c>
      <c r="I37" s="92"/>
    </row>
    <row r="38" spans="1:9">
      <c r="A38" s="62"/>
      <c r="B38" s="65" t="s">
        <v>77</v>
      </c>
      <c r="C38" s="62" t="s">
        <v>157</v>
      </c>
      <c r="D38" s="91">
        <f>D46+D53+D60+D67+D74+D81</f>
        <v>0</v>
      </c>
      <c r="E38" s="92"/>
      <c r="F38" s="91">
        <f t="shared" ref="F38:H39" si="2">F46+F53+F60+F67+F74+F81</f>
        <v>0</v>
      </c>
      <c r="G38" s="92"/>
      <c r="H38" s="91">
        <f t="shared" si="2"/>
        <v>0</v>
      </c>
      <c r="I38" s="92"/>
    </row>
    <row r="39" spans="1:9">
      <c r="A39" s="62"/>
      <c r="B39" s="65" t="s">
        <v>78</v>
      </c>
      <c r="C39" s="62" t="s">
        <v>157</v>
      </c>
      <c r="D39" s="91">
        <f>D47+D54+D61+D68+D75+D82</f>
        <v>0</v>
      </c>
      <c r="E39" s="92"/>
      <c r="F39" s="91">
        <f t="shared" si="2"/>
        <v>0</v>
      </c>
      <c r="G39" s="92"/>
      <c r="H39" s="91">
        <f t="shared" si="2"/>
        <v>0</v>
      </c>
      <c r="I39" s="92"/>
    </row>
    <row r="40" spans="1:9">
      <c r="A40" s="62"/>
      <c r="B40" s="63" t="s">
        <v>12</v>
      </c>
      <c r="C40" s="62"/>
      <c r="D40" s="91"/>
      <c r="E40" s="92"/>
      <c r="F40" s="91"/>
      <c r="G40" s="92"/>
      <c r="H40" s="91"/>
      <c r="I40" s="92"/>
    </row>
    <row r="41" spans="1:9" ht="63.75">
      <c r="A41" s="62" t="s">
        <v>80</v>
      </c>
      <c r="B41" s="64" t="s">
        <v>160</v>
      </c>
      <c r="C41" s="62" t="s">
        <v>157</v>
      </c>
      <c r="D41" s="91">
        <f>D42+D45</f>
        <v>0</v>
      </c>
      <c r="E41" s="92"/>
      <c r="F41" s="91">
        <f>F42+F45</f>
        <v>58690.574000000008</v>
      </c>
      <c r="G41" s="92"/>
      <c r="H41" s="91">
        <f>H42+H45</f>
        <v>60907.2416504703</v>
      </c>
      <c r="I41" s="92"/>
    </row>
    <row r="42" spans="1:9">
      <c r="A42" s="62" t="s">
        <v>161</v>
      </c>
      <c r="B42" s="65" t="s">
        <v>76</v>
      </c>
      <c r="C42" s="62" t="s">
        <v>157</v>
      </c>
      <c r="D42" s="91">
        <f>D43+D44</f>
        <v>0</v>
      </c>
      <c r="E42" s="92"/>
      <c r="F42" s="91">
        <f>F43+F44</f>
        <v>58690.574000000008</v>
      </c>
      <c r="G42" s="92"/>
      <c r="H42" s="91">
        <f>H43+H44</f>
        <v>60907.2416504703</v>
      </c>
      <c r="I42" s="92"/>
    </row>
    <row r="43" spans="1:9">
      <c r="A43" s="62"/>
      <c r="B43" s="66" t="s">
        <v>77</v>
      </c>
      <c r="C43" s="62" t="s">
        <v>157</v>
      </c>
      <c r="D43" s="91"/>
      <c r="E43" s="92"/>
      <c r="F43" s="88">
        <v>27522.425000000007</v>
      </c>
      <c r="G43" s="89"/>
      <c r="H43" s="91">
        <v>30241.909408050898</v>
      </c>
      <c r="I43" s="92"/>
    </row>
    <row r="44" spans="1:9">
      <c r="A44" s="62"/>
      <c r="B44" s="66" t="s">
        <v>78</v>
      </c>
      <c r="C44" s="62" t="s">
        <v>157</v>
      </c>
      <c r="D44" s="91"/>
      <c r="E44" s="92"/>
      <c r="F44" s="88">
        <v>31168.149000000001</v>
      </c>
      <c r="G44" s="89"/>
      <c r="H44" s="91">
        <v>30665.332242419401</v>
      </c>
      <c r="I44" s="92"/>
    </row>
    <row r="45" spans="1:9">
      <c r="A45" s="62" t="s">
        <v>162</v>
      </c>
      <c r="B45" s="65" t="s">
        <v>79</v>
      </c>
      <c r="C45" s="62" t="s">
        <v>157</v>
      </c>
      <c r="D45" s="91">
        <f>D46+D47</f>
        <v>0</v>
      </c>
      <c r="E45" s="92"/>
      <c r="F45" s="91">
        <f>F46+F47</f>
        <v>0</v>
      </c>
      <c r="G45" s="92"/>
      <c r="H45" s="91">
        <f>H46+H47</f>
        <v>0</v>
      </c>
      <c r="I45" s="92"/>
    </row>
    <row r="46" spans="1:9">
      <c r="A46" s="62"/>
      <c r="B46" s="66" t="s">
        <v>77</v>
      </c>
      <c r="C46" s="62" t="s">
        <v>157</v>
      </c>
      <c r="D46" s="91"/>
      <c r="E46" s="92"/>
      <c r="F46" s="88"/>
      <c r="G46" s="89"/>
      <c r="H46" s="91"/>
      <c r="I46" s="92"/>
    </row>
    <row r="47" spans="1:9">
      <c r="A47" s="62"/>
      <c r="B47" s="66" t="s">
        <v>78</v>
      </c>
      <c r="C47" s="62" t="s">
        <v>157</v>
      </c>
      <c r="D47" s="91"/>
      <c r="E47" s="92"/>
      <c r="F47" s="88"/>
      <c r="G47" s="89"/>
      <c r="H47" s="91"/>
      <c r="I47" s="92"/>
    </row>
    <row r="48" spans="1:9" ht="51">
      <c r="A48" s="62" t="s">
        <v>81</v>
      </c>
      <c r="B48" s="64" t="s">
        <v>163</v>
      </c>
      <c r="C48" s="62" t="s">
        <v>157</v>
      </c>
      <c r="D48" s="88">
        <f>D49+D52</f>
        <v>0</v>
      </c>
      <c r="E48" s="89"/>
      <c r="F48" s="88">
        <f>F49+F52</f>
        <v>2871.6120000000001</v>
      </c>
      <c r="G48" s="89"/>
      <c r="H48" s="88">
        <f>H49+H52</f>
        <v>1889.6663513604021</v>
      </c>
      <c r="I48" s="89"/>
    </row>
    <row r="49" spans="1:9">
      <c r="A49" s="62" t="s">
        <v>164</v>
      </c>
      <c r="B49" s="65" t="s">
        <v>76</v>
      </c>
      <c r="C49" s="62" t="s">
        <v>157</v>
      </c>
      <c r="D49" s="88">
        <f>D50+D51</f>
        <v>0</v>
      </c>
      <c r="E49" s="89"/>
      <c r="F49" s="88">
        <f>F50+F51</f>
        <v>2871.6120000000001</v>
      </c>
      <c r="G49" s="89"/>
      <c r="H49" s="88">
        <f>H50+H51</f>
        <v>1889.6663513604021</v>
      </c>
      <c r="I49" s="89"/>
    </row>
    <row r="50" spans="1:9">
      <c r="A50" s="62"/>
      <c r="B50" s="66" t="s">
        <v>77</v>
      </c>
      <c r="C50" s="62" t="s">
        <v>157</v>
      </c>
      <c r="D50" s="88"/>
      <c r="E50" s="89"/>
      <c r="F50" s="88">
        <v>1383.5840000000001</v>
      </c>
      <c r="G50" s="89"/>
      <c r="H50" s="91">
        <v>939.89240136201897</v>
      </c>
      <c r="I50" s="92"/>
    </row>
    <row r="51" spans="1:9">
      <c r="A51" s="62"/>
      <c r="B51" s="66" t="s">
        <v>78</v>
      </c>
      <c r="C51" s="62" t="s">
        <v>157</v>
      </c>
      <c r="D51" s="88"/>
      <c r="E51" s="89"/>
      <c r="F51" s="88">
        <v>1488.028</v>
      </c>
      <c r="G51" s="89"/>
      <c r="H51" s="91">
        <v>949.77394999838305</v>
      </c>
      <c r="I51" s="92"/>
    </row>
    <row r="52" spans="1:9">
      <c r="A52" s="62" t="s">
        <v>165</v>
      </c>
      <c r="B52" s="65" t="s">
        <v>79</v>
      </c>
      <c r="C52" s="62" t="s">
        <v>157</v>
      </c>
      <c r="D52" s="88">
        <f>D53+D54</f>
        <v>0</v>
      </c>
      <c r="E52" s="89"/>
      <c r="F52" s="88">
        <f>F53+F54</f>
        <v>0</v>
      </c>
      <c r="G52" s="89"/>
      <c r="H52" s="88">
        <f>H53+H54</f>
        <v>0</v>
      </c>
      <c r="I52" s="89"/>
    </row>
    <row r="53" spans="1:9">
      <c r="A53" s="62"/>
      <c r="B53" s="66" t="s">
        <v>77</v>
      </c>
      <c r="C53" s="62" t="s">
        <v>157</v>
      </c>
      <c r="D53" s="88"/>
      <c r="E53" s="89"/>
      <c r="F53" s="88"/>
      <c r="G53" s="89"/>
      <c r="H53" s="91"/>
      <c r="I53" s="92"/>
    </row>
    <row r="54" spans="1:9">
      <c r="A54" s="62"/>
      <c r="B54" s="66" t="s">
        <v>78</v>
      </c>
      <c r="C54" s="62" t="s">
        <v>157</v>
      </c>
      <c r="D54" s="88"/>
      <c r="E54" s="89"/>
      <c r="F54" s="88"/>
      <c r="G54" s="89"/>
      <c r="H54" s="91"/>
      <c r="I54" s="92"/>
    </row>
    <row r="55" spans="1:9" ht="51">
      <c r="A55" s="62" t="s">
        <v>82</v>
      </c>
      <c r="B55" s="64" t="s">
        <v>166</v>
      </c>
      <c r="C55" s="62" t="s">
        <v>157</v>
      </c>
      <c r="D55" s="88">
        <f>D56+D59</f>
        <v>0</v>
      </c>
      <c r="E55" s="89"/>
      <c r="F55" s="88">
        <f>F56+F59</f>
        <v>0</v>
      </c>
      <c r="G55" s="89"/>
      <c r="H55" s="88">
        <f>H56+H59</f>
        <v>0</v>
      </c>
      <c r="I55" s="89"/>
    </row>
    <row r="56" spans="1:9">
      <c r="A56" s="62" t="s">
        <v>167</v>
      </c>
      <c r="B56" s="65" t="s">
        <v>76</v>
      </c>
      <c r="C56" s="62" t="s">
        <v>157</v>
      </c>
      <c r="D56" s="88">
        <f>D57+D58</f>
        <v>0</v>
      </c>
      <c r="E56" s="89"/>
      <c r="F56" s="88">
        <f>F57+F58</f>
        <v>0</v>
      </c>
      <c r="G56" s="89"/>
      <c r="H56" s="88">
        <f>H57+H58</f>
        <v>0</v>
      </c>
      <c r="I56" s="89"/>
    </row>
    <row r="57" spans="1:9">
      <c r="A57" s="62"/>
      <c r="B57" s="66" t="s">
        <v>77</v>
      </c>
      <c r="C57" s="62" t="s">
        <v>157</v>
      </c>
      <c r="D57" s="88"/>
      <c r="E57" s="89"/>
      <c r="F57" s="88"/>
      <c r="G57" s="89"/>
      <c r="H57" s="88"/>
      <c r="I57" s="89"/>
    </row>
    <row r="58" spans="1:9">
      <c r="A58" s="62"/>
      <c r="B58" s="66" t="s">
        <v>78</v>
      </c>
      <c r="C58" s="62" t="s">
        <v>157</v>
      </c>
      <c r="D58" s="88"/>
      <c r="E58" s="89"/>
      <c r="F58" s="88"/>
      <c r="G58" s="89"/>
      <c r="H58" s="88"/>
      <c r="I58" s="89"/>
    </row>
    <row r="59" spans="1:9">
      <c r="A59" s="62" t="s">
        <v>168</v>
      </c>
      <c r="B59" s="65" t="s">
        <v>79</v>
      </c>
      <c r="C59" s="62" t="s">
        <v>157</v>
      </c>
      <c r="D59" s="88">
        <f>D60+D61</f>
        <v>0</v>
      </c>
      <c r="E59" s="89"/>
      <c r="F59" s="88">
        <f>F60+F61</f>
        <v>0</v>
      </c>
      <c r="G59" s="89"/>
      <c r="H59" s="88">
        <f>H60+H61</f>
        <v>0</v>
      </c>
      <c r="I59" s="89"/>
    </row>
    <row r="60" spans="1:9">
      <c r="A60" s="62"/>
      <c r="B60" s="66" t="s">
        <v>77</v>
      </c>
      <c r="C60" s="62" t="s">
        <v>157</v>
      </c>
      <c r="D60" s="88"/>
      <c r="E60" s="89"/>
      <c r="F60" s="88"/>
      <c r="G60" s="89"/>
      <c r="H60" s="88"/>
      <c r="I60" s="89"/>
    </row>
    <row r="61" spans="1:9">
      <c r="A61" s="62"/>
      <c r="B61" s="66" t="s">
        <v>78</v>
      </c>
      <c r="C61" s="62" t="s">
        <v>157</v>
      </c>
      <c r="D61" s="88"/>
      <c r="E61" s="89"/>
      <c r="F61" s="88"/>
      <c r="G61" s="89"/>
      <c r="H61" s="88"/>
      <c r="I61" s="89"/>
    </row>
    <row r="62" spans="1:9" ht="63.75">
      <c r="A62" s="62" t="s">
        <v>83</v>
      </c>
      <c r="B62" s="64" t="s">
        <v>169</v>
      </c>
      <c r="C62" s="62" t="s">
        <v>157</v>
      </c>
      <c r="D62" s="88">
        <f>D63+D66</f>
        <v>0</v>
      </c>
      <c r="E62" s="89"/>
      <c r="F62" s="88">
        <f>F63+F66</f>
        <v>0</v>
      </c>
      <c r="G62" s="89"/>
      <c r="H62" s="88">
        <f>H63+H66</f>
        <v>0</v>
      </c>
      <c r="I62" s="89"/>
    </row>
    <row r="63" spans="1:9">
      <c r="A63" s="62" t="s">
        <v>170</v>
      </c>
      <c r="B63" s="65" t="s">
        <v>76</v>
      </c>
      <c r="C63" s="62" t="s">
        <v>157</v>
      </c>
      <c r="D63" s="88">
        <f>D64+D65</f>
        <v>0</v>
      </c>
      <c r="E63" s="89"/>
      <c r="F63" s="88">
        <f>F64+F65</f>
        <v>0</v>
      </c>
      <c r="G63" s="89"/>
      <c r="H63" s="88">
        <f>H64+H65</f>
        <v>0</v>
      </c>
      <c r="I63" s="89"/>
    </row>
    <row r="64" spans="1:9">
      <c r="A64" s="62"/>
      <c r="B64" s="66" t="s">
        <v>77</v>
      </c>
      <c r="C64" s="62" t="s">
        <v>157</v>
      </c>
      <c r="D64" s="88"/>
      <c r="E64" s="89"/>
      <c r="F64" s="88"/>
      <c r="G64" s="89"/>
      <c r="H64" s="88"/>
      <c r="I64" s="89"/>
    </row>
    <row r="65" spans="1:9">
      <c r="A65" s="62"/>
      <c r="B65" s="66" t="s">
        <v>78</v>
      </c>
      <c r="C65" s="62" t="s">
        <v>157</v>
      </c>
      <c r="D65" s="88"/>
      <c r="E65" s="89"/>
      <c r="F65" s="88"/>
      <c r="G65" s="89"/>
      <c r="H65" s="88"/>
      <c r="I65" s="89"/>
    </row>
    <row r="66" spans="1:9">
      <c r="A66" s="62" t="s">
        <v>171</v>
      </c>
      <c r="B66" s="65" t="s">
        <v>79</v>
      </c>
      <c r="C66" s="62" t="s">
        <v>157</v>
      </c>
      <c r="D66" s="88">
        <f>D67+D68</f>
        <v>0</v>
      </c>
      <c r="E66" s="89"/>
      <c r="F66" s="88">
        <f>F67+F68</f>
        <v>0</v>
      </c>
      <c r="G66" s="89"/>
      <c r="H66" s="88">
        <f>H67+H68</f>
        <v>0</v>
      </c>
      <c r="I66" s="89"/>
    </row>
    <row r="67" spans="1:9">
      <c r="A67" s="62"/>
      <c r="B67" s="66" t="s">
        <v>77</v>
      </c>
      <c r="C67" s="62" t="s">
        <v>157</v>
      </c>
      <c r="D67" s="88"/>
      <c r="E67" s="89"/>
      <c r="F67" s="88"/>
      <c r="G67" s="89"/>
      <c r="H67" s="88"/>
      <c r="I67" s="89"/>
    </row>
    <row r="68" spans="1:9">
      <c r="A68" s="62"/>
      <c r="B68" s="66" t="s">
        <v>78</v>
      </c>
      <c r="C68" s="62" t="s">
        <v>157</v>
      </c>
      <c r="D68" s="88"/>
      <c r="E68" s="89"/>
      <c r="F68" s="88"/>
      <c r="G68" s="89"/>
      <c r="H68" s="88"/>
      <c r="I68" s="89"/>
    </row>
    <row r="69" spans="1:9" ht="25.5">
      <c r="A69" s="62" t="s">
        <v>84</v>
      </c>
      <c r="B69" s="64" t="s">
        <v>172</v>
      </c>
      <c r="C69" s="62" t="s">
        <v>157</v>
      </c>
      <c r="D69" s="88">
        <f>D70+D73</f>
        <v>0</v>
      </c>
      <c r="E69" s="89"/>
      <c r="F69" s="88">
        <f>F70+F73</f>
        <v>0</v>
      </c>
      <c r="G69" s="89"/>
      <c r="H69" s="88">
        <f>H70+H73</f>
        <v>0</v>
      </c>
      <c r="I69" s="89"/>
    </row>
    <row r="70" spans="1:9">
      <c r="A70" s="62" t="s">
        <v>173</v>
      </c>
      <c r="B70" s="65" t="s">
        <v>76</v>
      </c>
      <c r="C70" s="62" t="s">
        <v>157</v>
      </c>
      <c r="D70" s="88">
        <f>D71+D72</f>
        <v>0</v>
      </c>
      <c r="E70" s="89"/>
      <c r="F70" s="88">
        <f>F71+F72</f>
        <v>0</v>
      </c>
      <c r="G70" s="89"/>
      <c r="H70" s="88">
        <f>H71+H72</f>
        <v>0</v>
      </c>
      <c r="I70" s="89"/>
    </row>
    <row r="71" spans="1:9">
      <c r="A71" s="62"/>
      <c r="B71" s="66" t="s">
        <v>77</v>
      </c>
      <c r="C71" s="62" t="s">
        <v>157</v>
      </c>
      <c r="D71" s="91"/>
      <c r="E71" s="92"/>
      <c r="F71" s="88"/>
      <c r="G71" s="89"/>
      <c r="H71" s="91"/>
      <c r="I71" s="92"/>
    </row>
    <row r="72" spans="1:9">
      <c r="A72" s="62"/>
      <c r="B72" s="66" t="s">
        <v>78</v>
      </c>
      <c r="C72" s="62" t="s">
        <v>157</v>
      </c>
      <c r="D72" s="91"/>
      <c r="E72" s="92"/>
      <c r="F72" s="88"/>
      <c r="G72" s="89"/>
      <c r="H72" s="91"/>
      <c r="I72" s="92"/>
    </row>
    <row r="73" spans="1:9">
      <c r="A73" s="62" t="s">
        <v>174</v>
      </c>
      <c r="B73" s="65" t="s">
        <v>79</v>
      </c>
      <c r="C73" s="62" t="s">
        <v>157</v>
      </c>
      <c r="D73" s="91">
        <f>D74+D75</f>
        <v>0</v>
      </c>
      <c r="E73" s="92"/>
      <c r="F73" s="91">
        <f>F74+F75</f>
        <v>0</v>
      </c>
      <c r="G73" s="92"/>
      <c r="H73" s="91">
        <f>H74+H75</f>
        <v>0</v>
      </c>
      <c r="I73" s="92"/>
    </row>
    <row r="74" spans="1:9">
      <c r="A74" s="62"/>
      <c r="B74" s="66" t="s">
        <v>77</v>
      </c>
      <c r="C74" s="62" t="s">
        <v>157</v>
      </c>
      <c r="D74" s="91"/>
      <c r="E74" s="92"/>
      <c r="F74" s="88"/>
      <c r="G74" s="89"/>
      <c r="H74" s="91"/>
      <c r="I74" s="92"/>
    </row>
    <row r="75" spans="1:9">
      <c r="A75" s="62"/>
      <c r="B75" s="66" t="s">
        <v>78</v>
      </c>
      <c r="C75" s="62" t="s">
        <v>157</v>
      </c>
      <c r="D75" s="91"/>
      <c r="E75" s="92"/>
      <c r="F75" s="88"/>
      <c r="G75" s="89"/>
      <c r="H75" s="91"/>
      <c r="I75" s="92"/>
    </row>
    <row r="76" spans="1:9" ht="25.5">
      <c r="A76" s="62" t="s">
        <v>85</v>
      </c>
      <c r="B76" s="64" t="s">
        <v>86</v>
      </c>
      <c r="C76" s="62" t="s">
        <v>157</v>
      </c>
      <c r="D76" s="91">
        <f>D77+D80</f>
        <v>0</v>
      </c>
      <c r="E76" s="92"/>
      <c r="F76" s="91">
        <f>F77+F80</f>
        <v>20350.717000000001</v>
      </c>
      <c r="G76" s="92"/>
      <c r="H76" s="91">
        <f>H77+H80</f>
        <v>16785.691998169241</v>
      </c>
      <c r="I76" s="92"/>
    </row>
    <row r="77" spans="1:9">
      <c r="A77" s="62" t="s">
        <v>175</v>
      </c>
      <c r="B77" s="65" t="s">
        <v>76</v>
      </c>
      <c r="C77" s="62" t="s">
        <v>157</v>
      </c>
      <c r="D77" s="91">
        <f>D78+D79</f>
        <v>0</v>
      </c>
      <c r="E77" s="92"/>
      <c r="F77" s="91">
        <f>F78+F79</f>
        <v>20350.717000000001</v>
      </c>
      <c r="G77" s="92"/>
      <c r="H77" s="91">
        <f>H78+H79</f>
        <v>16785.691998169241</v>
      </c>
      <c r="I77" s="92"/>
    </row>
    <row r="78" spans="1:9">
      <c r="A78" s="62"/>
      <c r="B78" s="66" t="s">
        <v>77</v>
      </c>
      <c r="C78" s="62" t="s">
        <v>157</v>
      </c>
      <c r="D78" s="91"/>
      <c r="E78" s="92"/>
      <c r="F78" s="88">
        <v>9260.2929999999997</v>
      </c>
      <c r="G78" s="89"/>
      <c r="H78" s="91">
        <v>8480.99819058703</v>
      </c>
      <c r="I78" s="92"/>
    </row>
    <row r="79" spans="1:9">
      <c r="A79" s="62"/>
      <c r="B79" s="66" t="s">
        <v>78</v>
      </c>
      <c r="C79" s="62" t="s">
        <v>157</v>
      </c>
      <c r="D79" s="91"/>
      <c r="E79" s="92"/>
      <c r="F79" s="88">
        <v>11090.424000000001</v>
      </c>
      <c r="G79" s="89"/>
      <c r="H79" s="91">
        <v>8304.6938075822109</v>
      </c>
      <c r="I79" s="92"/>
    </row>
    <row r="80" spans="1:9">
      <c r="A80" s="62" t="s">
        <v>176</v>
      </c>
      <c r="B80" s="65" t="s">
        <v>79</v>
      </c>
      <c r="C80" s="62" t="s">
        <v>157</v>
      </c>
      <c r="D80" s="91">
        <f>D81+D82</f>
        <v>0</v>
      </c>
      <c r="E80" s="92"/>
      <c r="F80" s="91">
        <f>F81+F82</f>
        <v>0</v>
      </c>
      <c r="G80" s="92"/>
      <c r="H80" s="91">
        <f>H81+H82</f>
        <v>0</v>
      </c>
      <c r="I80" s="92"/>
    </row>
    <row r="81" spans="1:9">
      <c r="A81" s="62"/>
      <c r="B81" s="66" t="s">
        <v>77</v>
      </c>
      <c r="C81" s="62" t="s">
        <v>157</v>
      </c>
      <c r="D81" s="91"/>
      <c r="E81" s="92"/>
      <c r="F81" s="88"/>
      <c r="G81" s="89"/>
      <c r="H81" s="91"/>
      <c r="I81" s="92"/>
    </row>
    <row r="82" spans="1:9">
      <c r="A82" s="62"/>
      <c r="B82" s="66" t="s">
        <v>78</v>
      </c>
      <c r="C82" s="62" t="s">
        <v>157</v>
      </c>
      <c r="D82" s="91"/>
      <c r="E82" s="92"/>
      <c r="F82" s="88"/>
      <c r="G82" s="89"/>
      <c r="H82" s="91"/>
      <c r="I82" s="92"/>
    </row>
    <row r="83" spans="1:9" s="61" customFormat="1" ht="51">
      <c r="A83" s="59" t="s">
        <v>15</v>
      </c>
      <c r="B83" s="60" t="s">
        <v>87</v>
      </c>
      <c r="C83" s="59" t="s">
        <v>157</v>
      </c>
      <c r="D83" s="86">
        <f>D84+D87+D90</f>
        <v>0</v>
      </c>
      <c r="E83" s="87"/>
      <c r="F83" s="86">
        <f t="shared" ref="F83:H83" si="3">F84+F87+F90</f>
        <v>86453.884000000005</v>
      </c>
      <c r="G83" s="87"/>
      <c r="H83" s="86">
        <f t="shared" si="3"/>
        <v>78288.899997965302</v>
      </c>
      <c r="I83" s="87"/>
    </row>
    <row r="84" spans="1:9">
      <c r="A84" s="62"/>
      <c r="B84" s="64" t="s">
        <v>2</v>
      </c>
      <c r="C84" s="62" t="s">
        <v>157</v>
      </c>
      <c r="D84" s="91">
        <f>D85+D86</f>
        <v>0</v>
      </c>
      <c r="E84" s="92"/>
      <c r="F84" s="91">
        <f t="shared" ref="F84:H84" si="4">F85+F86</f>
        <v>86091.728000000003</v>
      </c>
      <c r="G84" s="92"/>
      <c r="H84" s="91">
        <f t="shared" si="4"/>
        <v>78051.728469173511</v>
      </c>
      <c r="I84" s="92"/>
    </row>
    <row r="85" spans="1:9">
      <c r="A85" s="62"/>
      <c r="B85" s="65" t="s">
        <v>77</v>
      </c>
      <c r="C85" s="62" t="s">
        <v>157</v>
      </c>
      <c r="D85" s="91"/>
      <c r="E85" s="92"/>
      <c r="F85" s="91">
        <v>42083.974000000002</v>
      </c>
      <c r="G85" s="92"/>
      <c r="H85" s="91">
        <v>37344.343745931903</v>
      </c>
      <c r="I85" s="92"/>
    </row>
    <row r="86" spans="1:9">
      <c r="A86" s="62"/>
      <c r="B86" s="65" t="s">
        <v>78</v>
      </c>
      <c r="C86" s="62" t="s">
        <v>157</v>
      </c>
      <c r="D86" s="91"/>
      <c r="E86" s="92"/>
      <c r="F86" s="91">
        <v>44007.754000000001</v>
      </c>
      <c r="G86" s="92"/>
      <c r="H86" s="91">
        <v>40707.384723241601</v>
      </c>
      <c r="I86" s="92"/>
    </row>
    <row r="87" spans="1:9">
      <c r="A87" s="62"/>
      <c r="B87" s="64" t="s">
        <v>3</v>
      </c>
      <c r="C87" s="62" t="s">
        <v>157</v>
      </c>
      <c r="D87" s="91">
        <f>D88+D89</f>
        <v>0</v>
      </c>
      <c r="E87" s="92"/>
      <c r="F87" s="91">
        <f t="shared" ref="F87:H87" si="5">F88+F89</f>
        <v>362.15599999999949</v>
      </c>
      <c r="G87" s="92"/>
      <c r="H87" s="91">
        <f t="shared" si="5"/>
        <v>237.17152879178911</v>
      </c>
      <c r="I87" s="92"/>
    </row>
    <row r="88" spans="1:9">
      <c r="A88" s="62"/>
      <c r="B88" s="65" t="s">
        <v>77</v>
      </c>
      <c r="C88" s="62" t="s">
        <v>157</v>
      </c>
      <c r="D88" s="91"/>
      <c r="E88" s="92"/>
      <c r="F88" s="91">
        <v>124.89099999999948</v>
      </c>
      <c r="G88" s="92"/>
      <c r="H88" s="91">
        <v>143.65625306457</v>
      </c>
      <c r="I88" s="92"/>
    </row>
    <row r="89" spans="1:9">
      <c r="A89" s="62"/>
      <c r="B89" s="65" t="s">
        <v>78</v>
      </c>
      <c r="C89" s="62" t="s">
        <v>157</v>
      </c>
      <c r="D89" s="91"/>
      <c r="E89" s="92"/>
      <c r="F89" s="91">
        <v>237.26499999999999</v>
      </c>
      <c r="G89" s="92"/>
      <c r="H89" s="91">
        <v>93.515275727219105</v>
      </c>
      <c r="I89" s="92"/>
    </row>
    <row r="90" spans="1:9">
      <c r="A90" s="62"/>
      <c r="B90" s="64" t="s">
        <v>4</v>
      </c>
      <c r="C90" s="62" t="s">
        <v>157</v>
      </c>
      <c r="D90" s="91">
        <f>D91+D92</f>
        <v>0</v>
      </c>
      <c r="E90" s="92"/>
      <c r="F90" s="91">
        <f t="shared" ref="F90:H90" si="6">F91+F92</f>
        <v>0</v>
      </c>
      <c r="G90" s="92"/>
      <c r="H90" s="91">
        <f t="shared" si="6"/>
        <v>0</v>
      </c>
      <c r="I90" s="92"/>
    </row>
    <row r="91" spans="1:9">
      <c r="A91" s="62"/>
      <c r="B91" s="65" t="s">
        <v>77</v>
      </c>
      <c r="C91" s="62" t="s">
        <v>157</v>
      </c>
      <c r="D91" s="91"/>
      <c r="E91" s="92"/>
      <c r="F91" s="91"/>
      <c r="G91" s="92"/>
      <c r="H91" s="91"/>
      <c r="I91" s="92"/>
    </row>
    <row r="92" spans="1:9">
      <c r="A92" s="62"/>
      <c r="B92" s="65" t="s">
        <v>78</v>
      </c>
      <c r="C92" s="62" t="s">
        <v>157</v>
      </c>
      <c r="D92" s="91"/>
      <c r="E92" s="92"/>
      <c r="F92" s="91"/>
      <c r="G92" s="92"/>
      <c r="H92" s="91"/>
      <c r="I92" s="92"/>
    </row>
    <row r="93" spans="1:9" s="61" customFormat="1" ht="38.25">
      <c r="A93" s="59" t="s">
        <v>16</v>
      </c>
      <c r="B93" s="60" t="s">
        <v>88</v>
      </c>
      <c r="C93" s="59" t="s">
        <v>157</v>
      </c>
      <c r="D93" s="95">
        <f>D94+D95</f>
        <v>0</v>
      </c>
      <c r="E93" s="96"/>
      <c r="F93" s="86">
        <f t="shared" ref="F93:H93" si="7">F94+F95</f>
        <v>34013.713000000003</v>
      </c>
      <c r="G93" s="87"/>
      <c r="H93" s="95">
        <f t="shared" si="7"/>
        <v>32488.300000000003</v>
      </c>
      <c r="I93" s="96"/>
    </row>
    <row r="94" spans="1:9">
      <c r="A94" s="62"/>
      <c r="B94" s="64" t="s">
        <v>77</v>
      </c>
      <c r="C94" s="62" t="s">
        <v>157</v>
      </c>
      <c r="D94" s="91"/>
      <c r="E94" s="92"/>
      <c r="F94" s="91">
        <v>16021.133</v>
      </c>
      <c r="G94" s="92"/>
      <c r="H94" s="91">
        <v>15973.6</v>
      </c>
      <c r="I94" s="92"/>
    </row>
    <row r="95" spans="1:9">
      <c r="A95" s="62"/>
      <c r="B95" s="64" t="s">
        <v>78</v>
      </c>
      <c r="C95" s="62" t="s">
        <v>157</v>
      </c>
      <c r="D95" s="91"/>
      <c r="E95" s="92"/>
      <c r="F95" s="91">
        <v>17992.580000000002</v>
      </c>
      <c r="G95" s="92"/>
      <c r="H95" s="91">
        <v>16514.7</v>
      </c>
      <c r="I95" s="92"/>
    </row>
    <row r="96" spans="1:9" s="69" customFormat="1">
      <c r="A96" s="67" t="s">
        <v>42</v>
      </c>
      <c r="B96" s="68" t="s">
        <v>177</v>
      </c>
      <c r="C96" s="67"/>
      <c r="D96" s="93">
        <f>D98+D99</f>
        <v>0</v>
      </c>
      <c r="E96" s="94"/>
      <c r="F96" s="93">
        <f>F98+F99</f>
        <v>46.091000000000001</v>
      </c>
      <c r="G96" s="94"/>
      <c r="H96" s="93">
        <f>H98+H99</f>
        <v>44.207999999999998</v>
      </c>
      <c r="I96" s="94"/>
    </row>
    <row r="97" spans="1:9" s="72" customFormat="1">
      <c r="A97" s="70"/>
      <c r="B97" s="71" t="s">
        <v>12</v>
      </c>
      <c r="C97" s="70"/>
      <c r="D97" s="91"/>
      <c r="E97" s="92"/>
      <c r="F97" s="91"/>
      <c r="G97" s="92"/>
      <c r="H97" s="91"/>
      <c r="I97" s="92"/>
    </row>
    <row r="98" spans="1:9" s="72" customFormat="1" ht="25.5">
      <c r="A98" s="70" t="s">
        <v>17</v>
      </c>
      <c r="B98" s="73" t="s">
        <v>90</v>
      </c>
      <c r="C98" s="70" t="s">
        <v>89</v>
      </c>
      <c r="D98" s="97"/>
      <c r="E98" s="98"/>
      <c r="F98" s="97">
        <v>42.256999999999998</v>
      </c>
      <c r="G98" s="98"/>
      <c r="H98" s="97">
        <v>42.247999999999998</v>
      </c>
      <c r="I98" s="98"/>
    </row>
    <row r="99" spans="1:9" s="72" customFormat="1" ht="55.5" customHeight="1">
      <c r="A99" s="70" t="s">
        <v>18</v>
      </c>
      <c r="B99" s="73" t="s">
        <v>91</v>
      </c>
      <c r="C99" s="70" t="s">
        <v>89</v>
      </c>
      <c r="D99" s="97">
        <f>D100+D101+D102</f>
        <v>0</v>
      </c>
      <c r="E99" s="98"/>
      <c r="F99" s="97">
        <f>F100+F101+F102</f>
        <v>3.8340000000000001</v>
      </c>
      <c r="G99" s="98"/>
      <c r="H99" s="97">
        <f>H100+H101+H102</f>
        <v>1.96</v>
      </c>
      <c r="I99" s="98"/>
    </row>
    <row r="100" spans="1:9" s="72" customFormat="1">
      <c r="A100" s="70"/>
      <c r="B100" s="74" t="s">
        <v>2</v>
      </c>
      <c r="C100" s="70" t="s">
        <v>89</v>
      </c>
      <c r="D100" s="91"/>
      <c r="E100" s="92"/>
      <c r="F100" s="97">
        <v>3.831</v>
      </c>
      <c r="G100" s="98"/>
      <c r="H100" s="97">
        <v>1.956</v>
      </c>
      <c r="I100" s="98"/>
    </row>
    <row r="101" spans="1:9" s="72" customFormat="1">
      <c r="A101" s="70"/>
      <c r="B101" s="74" t="s">
        <v>3</v>
      </c>
      <c r="C101" s="70" t="s">
        <v>89</v>
      </c>
      <c r="D101" s="91"/>
      <c r="E101" s="92"/>
      <c r="F101" s="97">
        <v>3.0000000000000001E-3</v>
      </c>
      <c r="G101" s="98"/>
      <c r="H101" s="97">
        <v>4.0000000000000001E-3</v>
      </c>
      <c r="I101" s="98"/>
    </row>
    <row r="102" spans="1:9" s="72" customFormat="1">
      <c r="A102" s="70"/>
      <c r="B102" s="74" t="s">
        <v>4</v>
      </c>
      <c r="C102" s="70" t="s">
        <v>89</v>
      </c>
      <c r="D102" s="91"/>
      <c r="E102" s="92"/>
      <c r="F102" s="97">
        <v>0</v>
      </c>
      <c r="G102" s="98"/>
      <c r="H102" s="97">
        <v>0</v>
      </c>
      <c r="I102" s="98"/>
    </row>
    <row r="103" spans="1:9" s="72" customFormat="1" ht="42.75" customHeight="1">
      <c r="A103" s="70" t="s">
        <v>28</v>
      </c>
      <c r="B103" s="73" t="s">
        <v>92</v>
      </c>
      <c r="C103" s="70" t="s">
        <v>89</v>
      </c>
      <c r="D103" s="97"/>
      <c r="E103" s="98"/>
      <c r="F103" s="97">
        <v>0</v>
      </c>
      <c r="G103" s="98"/>
      <c r="H103" s="97">
        <v>0</v>
      </c>
      <c r="I103" s="98"/>
    </row>
    <row r="104" spans="1:9" s="69" customFormat="1" ht="25.5">
      <c r="A104" s="67" t="s">
        <v>19</v>
      </c>
      <c r="B104" s="68" t="s">
        <v>178</v>
      </c>
      <c r="C104" s="67"/>
      <c r="D104" s="95">
        <f>D106+D107</f>
        <v>0</v>
      </c>
      <c r="E104" s="96"/>
      <c r="F104" s="95">
        <f>F106+F107</f>
        <v>46107</v>
      </c>
      <c r="G104" s="96"/>
      <c r="H104" s="95">
        <f>H106+H107</f>
        <v>46197</v>
      </c>
      <c r="I104" s="96"/>
    </row>
    <row r="105" spans="1:9" s="72" customFormat="1">
      <c r="A105" s="70"/>
      <c r="B105" s="71" t="s">
        <v>12</v>
      </c>
      <c r="C105" s="70"/>
      <c r="D105" s="91"/>
      <c r="E105" s="92"/>
      <c r="F105" s="91"/>
      <c r="G105" s="92"/>
      <c r="H105" s="91"/>
      <c r="I105" s="92"/>
    </row>
    <row r="106" spans="1:9" s="72" customFormat="1" ht="25.5">
      <c r="A106" s="70" t="s">
        <v>35</v>
      </c>
      <c r="B106" s="73" t="s">
        <v>94</v>
      </c>
      <c r="C106" s="70" t="s">
        <v>93</v>
      </c>
      <c r="D106" s="91"/>
      <c r="E106" s="92"/>
      <c r="F106" s="91">
        <v>42257</v>
      </c>
      <c r="G106" s="92"/>
      <c r="H106" s="91">
        <v>42806</v>
      </c>
      <c r="I106" s="92"/>
    </row>
    <row r="107" spans="1:9" s="72" customFormat="1" ht="53.25" customHeight="1">
      <c r="A107" s="70" t="s">
        <v>36</v>
      </c>
      <c r="B107" s="73" t="s">
        <v>95</v>
      </c>
      <c r="C107" s="70" t="s">
        <v>93</v>
      </c>
      <c r="D107" s="91">
        <f>D108+D109+D110</f>
        <v>0</v>
      </c>
      <c r="E107" s="92"/>
      <c r="F107" s="91">
        <f t="shared" ref="F107:H107" si="8">F108+F109+F110</f>
        <v>3850</v>
      </c>
      <c r="G107" s="92"/>
      <c r="H107" s="91">
        <f t="shared" si="8"/>
        <v>3391</v>
      </c>
      <c r="I107" s="92"/>
    </row>
    <row r="108" spans="1:9" s="72" customFormat="1">
      <c r="A108" s="70"/>
      <c r="B108" s="74" t="s">
        <v>2</v>
      </c>
      <c r="C108" s="70" t="s">
        <v>93</v>
      </c>
      <c r="D108" s="91"/>
      <c r="E108" s="92"/>
      <c r="F108" s="91">
        <v>3831</v>
      </c>
      <c r="G108" s="92"/>
      <c r="H108" s="91">
        <v>3386</v>
      </c>
      <c r="I108" s="92"/>
    </row>
    <row r="109" spans="1:9" s="72" customFormat="1">
      <c r="A109" s="70"/>
      <c r="B109" s="74" t="s">
        <v>3</v>
      </c>
      <c r="C109" s="70" t="s">
        <v>93</v>
      </c>
      <c r="D109" s="91"/>
      <c r="E109" s="92"/>
      <c r="F109" s="91">
        <v>19</v>
      </c>
      <c r="G109" s="92"/>
      <c r="H109" s="91">
        <v>5</v>
      </c>
      <c r="I109" s="92"/>
    </row>
    <row r="110" spans="1:9" s="72" customFormat="1">
      <c r="A110" s="70"/>
      <c r="B110" s="74" t="s">
        <v>4</v>
      </c>
      <c r="C110" s="70" t="s">
        <v>93</v>
      </c>
      <c r="D110" s="91"/>
      <c r="E110" s="92"/>
      <c r="F110" s="91">
        <v>0</v>
      </c>
      <c r="G110" s="92"/>
      <c r="H110" s="91">
        <v>0</v>
      </c>
      <c r="I110" s="92"/>
    </row>
    <row r="111" spans="1:9" s="69" customFormat="1">
      <c r="A111" s="67" t="s">
        <v>40</v>
      </c>
      <c r="B111" s="68" t="s">
        <v>96</v>
      </c>
      <c r="C111" s="67" t="s">
        <v>93</v>
      </c>
      <c r="D111" s="95">
        <f>D104</f>
        <v>0</v>
      </c>
      <c r="E111" s="96"/>
      <c r="F111" s="95">
        <f>F104</f>
        <v>46107</v>
      </c>
      <c r="G111" s="96"/>
      <c r="H111" s="95">
        <f>H104</f>
        <v>46197</v>
      </c>
      <c r="I111" s="96"/>
    </row>
    <row r="112" spans="1:9" s="61" customFormat="1" ht="25.5">
      <c r="A112" s="59" t="s">
        <v>43</v>
      </c>
      <c r="B112" s="60" t="s">
        <v>140</v>
      </c>
      <c r="C112" s="59" t="s">
        <v>97</v>
      </c>
      <c r="D112" s="95"/>
      <c r="E112" s="96"/>
      <c r="F112" s="95">
        <v>160617.44</v>
      </c>
      <c r="G112" s="96"/>
      <c r="H112" s="95">
        <v>173196.864379626</v>
      </c>
      <c r="I112" s="96"/>
    </row>
    <row r="113" spans="1:9" s="61" customFormat="1" ht="38.25">
      <c r="A113" s="59" t="s">
        <v>46</v>
      </c>
      <c r="B113" s="60" t="s">
        <v>98</v>
      </c>
      <c r="C113" s="59"/>
      <c r="D113" s="101"/>
      <c r="E113" s="102"/>
      <c r="F113" s="101"/>
      <c r="G113" s="102"/>
      <c r="H113" s="103"/>
      <c r="I113" s="104"/>
    </row>
    <row r="114" spans="1:9">
      <c r="A114" s="62" t="s">
        <v>23</v>
      </c>
      <c r="B114" s="64" t="s">
        <v>99</v>
      </c>
      <c r="C114" s="62" t="s">
        <v>100</v>
      </c>
      <c r="D114" s="99"/>
      <c r="E114" s="100"/>
      <c r="F114" s="99" t="s">
        <v>139</v>
      </c>
      <c r="G114" s="100"/>
      <c r="H114" s="99" t="s">
        <v>139</v>
      </c>
      <c r="I114" s="100"/>
    </row>
    <row r="115" spans="1:9" ht="25.5">
      <c r="A115" s="62" t="s">
        <v>24</v>
      </c>
      <c r="B115" s="64" t="s">
        <v>101</v>
      </c>
      <c r="C115" s="62" t="s">
        <v>102</v>
      </c>
      <c r="D115" s="99"/>
      <c r="E115" s="100"/>
      <c r="F115" s="99" t="s">
        <v>139</v>
      </c>
      <c r="G115" s="100"/>
      <c r="H115" s="99" t="s">
        <v>139</v>
      </c>
      <c r="I115" s="100"/>
    </row>
    <row r="116" spans="1:9" ht="40.5" customHeight="1">
      <c r="A116" s="62" t="s">
        <v>25</v>
      </c>
      <c r="B116" s="64" t="s">
        <v>103</v>
      </c>
      <c r="C116" s="62"/>
      <c r="D116" s="99"/>
      <c r="E116" s="100"/>
      <c r="F116" s="99" t="s">
        <v>179</v>
      </c>
      <c r="G116" s="100"/>
      <c r="H116" s="99" t="s">
        <v>179</v>
      </c>
      <c r="I116" s="100"/>
    </row>
    <row r="117" spans="1:9" s="61" customFormat="1">
      <c r="A117" s="59" t="s">
        <v>104</v>
      </c>
      <c r="B117" s="60" t="s">
        <v>105</v>
      </c>
      <c r="C117" s="59" t="s">
        <v>97</v>
      </c>
      <c r="D117" s="101"/>
      <c r="E117" s="102"/>
      <c r="F117" s="101">
        <v>14949.371068401848</v>
      </c>
      <c r="G117" s="102"/>
      <c r="H117" s="101">
        <v>14049.37</v>
      </c>
      <c r="I117" s="102"/>
    </row>
    <row r="118" spans="1:9" s="61" customFormat="1">
      <c r="A118" s="59" t="s">
        <v>106</v>
      </c>
      <c r="B118" s="60" t="s">
        <v>107</v>
      </c>
      <c r="C118" s="59" t="s">
        <v>97</v>
      </c>
      <c r="D118" s="101"/>
      <c r="E118" s="102"/>
      <c r="F118" s="101">
        <v>21825.974284224645</v>
      </c>
      <c r="G118" s="102"/>
      <c r="H118" s="101">
        <v>20825.97</v>
      </c>
      <c r="I118" s="102"/>
    </row>
    <row r="119" spans="1:9" s="61" customFormat="1">
      <c r="A119" s="59" t="s">
        <v>108</v>
      </c>
      <c r="B119" s="60" t="s">
        <v>180</v>
      </c>
      <c r="C119" s="59" t="s">
        <v>97</v>
      </c>
      <c r="D119" s="101"/>
      <c r="E119" s="102"/>
      <c r="F119" s="101">
        <v>8636.975046969299</v>
      </c>
      <c r="G119" s="102"/>
      <c r="H119" s="101">
        <v>8036.98</v>
      </c>
      <c r="I119" s="102"/>
    </row>
    <row r="120" spans="1:9" s="61" customFormat="1">
      <c r="A120" s="59" t="s">
        <v>109</v>
      </c>
      <c r="B120" s="60" t="s">
        <v>142</v>
      </c>
      <c r="C120" s="59" t="s">
        <v>97</v>
      </c>
      <c r="D120" s="101"/>
      <c r="E120" s="102"/>
      <c r="F120" s="101">
        <v>8636.975046969299</v>
      </c>
      <c r="G120" s="102"/>
      <c r="H120" s="101">
        <v>8036.98</v>
      </c>
      <c r="I120" s="102"/>
    </row>
    <row r="121" spans="1:9" s="61" customFormat="1" ht="25.5">
      <c r="A121" s="59" t="s">
        <v>110</v>
      </c>
      <c r="B121" s="60" t="s">
        <v>111</v>
      </c>
      <c r="C121" s="59" t="s">
        <v>112</v>
      </c>
      <c r="D121" s="110"/>
      <c r="E121" s="111"/>
      <c r="F121" s="112">
        <f>F120/F112</f>
        <v>5.377358179142501E-2</v>
      </c>
      <c r="G121" s="113"/>
      <c r="H121" s="112">
        <f>H120/H112</f>
        <v>4.6403726931129298E-2</v>
      </c>
      <c r="I121" s="113"/>
    </row>
    <row r="122" spans="1:9" s="61" customFormat="1" ht="38.25">
      <c r="A122" s="59" t="s">
        <v>113</v>
      </c>
      <c r="B122" s="60" t="s">
        <v>114</v>
      </c>
      <c r="C122" s="59"/>
      <c r="D122" s="114"/>
      <c r="E122" s="115"/>
      <c r="F122" s="114" t="s">
        <v>141</v>
      </c>
      <c r="G122" s="115"/>
      <c r="H122" s="114" t="s">
        <v>141</v>
      </c>
      <c r="I122" s="115"/>
    </row>
    <row r="123" spans="1:9">
      <c r="B123" s="75"/>
    </row>
    <row r="124" spans="1:9" ht="14.25">
      <c r="A124" s="105" t="s">
        <v>181</v>
      </c>
      <c r="B124" s="105"/>
      <c r="C124" s="105"/>
      <c r="D124" s="105"/>
      <c r="E124" s="105"/>
      <c r="F124" s="105"/>
      <c r="G124" s="105"/>
      <c r="H124" s="105"/>
    </row>
    <row r="125" spans="1:9">
      <c r="B125" s="75"/>
    </row>
    <row r="126" spans="1:9" ht="39.75" customHeight="1">
      <c r="A126" s="106" t="s">
        <v>153</v>
      </c>
      <c r="B126" s="106" t="s">
        <v>73</v>
      </c>
      <c r="C126" s="106" t="s">
        <v>8</v>
      </c>
      <c r="D126" s="108" t="s">
        <v>154</v>
      </c>
      <c r="E126" s="109"/>
      <c r="F126" s="108" t="s">
        <v>155</v>
      </c>
      <c r="G126" s="109"/>
      <c r="H126" s="108" t="s">
        <v>156</v>
      </c>
      <c r="I126" s="109"/>
    </row>
    <row r="127" spans="1:9">
      <c r="A127" s="107"/>
      <c r="B127" s="107"/>
      <c r="C127" s="107"/>
      <c r="D127" s="59" t="s">
        <v>21</v>
      </c>
      <c r="E127" s="59" t="s">
        <v>22</v>
      </c>
      <c r="F127" s="59" t="s">
        <v>21</v>
      </c>
      <c r="G127" s="59" t="s">
        <v>22</v>
      </c>
      <c r="H127" s="59" t="s">
        <v>21</v>
      </c>
      <c r="I127" s="59" t="s">
        <v>22</v>
      </c>
    </row>
    <row r="128" spans="1:9" ht="25.5">
      <c r="A128" s="62" t="s">
        <v>41</v>
      </c>
      <c r="B128" s="63" t="s">
        <v>182</v>
      </c>
      <c r="C128" s="62"/>
      <c r="D128" s="62"/>
      <c r="E128" s="62"/>
      <c r="F128" s="62"/>
      <c r="G128" s="62"/>
      <c r="H128" s="62"/>
      <c r="I128" s="62"/>
    </row>
    <row r="129" spans="1:11" ht="25.5">
      <c r="A129" s="62" t="s">
        <v>14</v>
      </c>
      <c r="B129" s="64" t="s">
        <v>183</v>
      </c>
      <c r="C129" s="62"/>
      <c r="D129" s="62"/>
      <c r="E129" s="62"/>
      <c r="F129" s="62"/>
      <c r="G129" s="62"/>
      <c r="H129" s="62"/>
      <c r="I129" s="62"/>
    </row>
    <row r="130" spans="1:11" ht="155.25" customHeight="1">
      <c r="A130" s="62"/>
      <c r="B130" s="65" t="s">
        <v>184</v>
      </c>
      <c r="C130" s="62" t="s">
        <v>185</v>
      </c>
      <c r="D130" s="62"/>
      <c r="E130" s="62"/>
      <c r="F130" s="62"/>
      <c r="G130" s="62"/>
      <c r="H130" s="62"/>
      <c r="I130" s="62"/>
    </row>
    <row r="131" spans="1:11" ht="165.75">
      <c r="A131" s="62"/>
      <c r="B131" s="65" t="s">
        <v>186</v>
      </c>
      <c r="C131" s="62" t="s">
        <v>187</v>
      </c>
      <c r="D131" s="62"/>
      <c r="E131" s="62"/>
      <c r="F131" s="62"/>
      <c r="G131" s="62"/>
      <c r="H131" s="62"/>
      <c r="I131" s="62"/>
    </row>
    <row r="132" spans="1:11" ht="25.5">
      <c r="A132" s="62" t="s">
        <v>15</v>
      </c>
      <c r="B132" s="64" t="s">
        <v>188</v>
      </c>
      <c r="C132" s="62"/>
      <c r="D132" s="62"/>
      <c r="E132" s="62"/>
      <c r="F132" s="62"/>
      <c r="G132" s="62"/>
      <c r="H132" s="62"/>
      <c r="I132" s="62"/>
    </row>
    <row r="133" spans="1:11">
      <c r="A133" s="62"/>
      <c r="B133" s="65" t="s">
        <v>189</v>
      </c>
      <c r="C133" s="62"/>
      <c r="D133" s="62"/>
      <c r="E133" s="62"/>
      <c r="F133" s="62"/>
      <c r="G133" s="62"/>
      <c r="H133" s="62"/>
      <c r="I133" s="62"/>
    </row>
    <row r="134" spans="1:11" ht="25.5">
      <c r="A134" s="62"/>
      <c r="B134" s="66" t="s">
        <v>190</v>
      </c>
      <c r="C134" s="62" t="s">
        <v>185</v>
      </c>
      <c r="D134" s="62"/>
      <c r="E134" s="62"/>
      <c r="F134" s="62"/>
      <c r="G134" s="62"/>
      <c r="H134" s="62"/>
      <c r="I134" s="62"/>
    </row>
    <row r="135" spans="1:11" ht="25.5">
      <c r="A135" s="62"/>
      <c r="B135" s="66" t="s">
        <v>191</v>
      </c>
      <c r="C135" s="62" t="s">
        <v>187</v>
      </c>
      <c r="D135" s="62"/>
      <c r="E135" s="62"/>
      <c r="F135" s="62"/>
      <c r="G135" s="62"/>
      <c r="H135" s="62"/>
      <c r="I135" s="62"/>
    </row>
    <row r="136" spans="1:11">
      <c r="A136" s="62"/>
      <c r="B136" s="65" t="s">
        <v>192</v>
      </c>
      <c r="C136" s="62" t="s">
        <v>187</v>
      </c>
      <c r="D136" s="62"/>
      <c r="E136" s="62"/>
      <c r="F136" s="62"/>
      <c r="G136" s="62"/>
      <c r="H136" s="62"/>
      <c r="I136" s="62"/>
    </row>
    <row r="137" spans="1:11">
      <c r="A137" s="62" t="s">
        <v>42</v>
      </c>
      <c r="B137" s="76" t="s">
        <v>193</v>
      </c>
      <c r="C137" s="62" t="s">
        <v>187</v>
      </c>
      <c r="D137" s="62"/>
      <c r="E137" s="62"/>
      <c r="F137" s="62"/>
      <c r="G137" s="62"/>
      <c r="H137" s="62"/>
      <c r="I137" s="62"/>
    </row>
    <row r="138" spans="1:11">
      <c r="A138" s="62" t="s">
        <v>19</v>
      </c>
      <c r="B138" s="63" t="s">
        <v>115</v>
      </c>
      <c r="C138" s="62"/>
      <c r="D138" s="62"/>
      <c r="E138" s="62"/>
      <c r="F138" s="62"/>
      <c r="G138" s="62"/>
      <c r="H138" s="62"/>
      <c r="I138" s="62"/>
    </row>
    <row r="139" spans="1:11" ht="25.5">
      <c r="A139" s="62" t="s">
        <v>35</v>
      </c>
      <c r="B139" s="64" t="s">
        <v>194</v>
      </c>
      <c r="C139" s="62" t="s">
        <v>187</v>
      </c>
      <c r="D139" s="77"/>
      <c r="E139" s="77"/>
      <c r="F139" s="80">
        <v>464.62</v>
      </c>
      <c r="G139" s="80">
        <v>464.62</v>
      </c>
      <c r="H139" s="80">
        <f>G139</f>
        <v>464.62</v>
      </c>
      <c r="I139" s="80">
        <v>505.97118000000103</v>
      </c>
    </row>
    <row r="140" spans="1:11" ht="51">
      <c r="A140" s="62" t="s">
        <v>36</v>
      </c>
      <c r="B140" s="64" t="s">
        <v>195</v>
      </c>
      <c r="C140" s="62" t="s">
        <v>187</v>
      </c>
      <c r="D140" s="77"/>
      <c r="E140" s="77"/>
      <c r="F140" s="80">
        <v>612.91</v>
      </c>
      <c r="G140" s="80">
        <v>612.91</v>
      </c>
      <c r="H140" s="80">
        <f>G140</f>
        <v>612.91</v>
      </c>
      <c r="I140" s="80">
        <v>1236.0334285271299</v>
      </c>
    </row>
    <row r="141" spans="1:11" ht="25.5">
      <c r="A141" s="62" t="s">
        <v>27</v>
      </c>
      <c r="B141" s="64" t="s">
        <v>196</v>
      </c>
      <c r="C141" s="62"/>
      <c r="D141" s="70"/>
      <c r="E141" s="70"/>
      <c r="F141" s="80"/>
      <c r="G141" s="80"/>
      <c r="H141" s="80"/>
      <c r="I141" s="80"/>
      <c r="J141" s="78"/>
      <c r="K141" s="78"/>
    </row>
    <row r="142" spans="1:11">
      <c r="A142" s="62"/>
      <c r="B142" s="65" t="s">
        <v>2</v>
      </c>
      <c r="C142" s="62" t="s">
        <v>187</v>
      </c>
      <c r="D142" s="77"/>
      <c r="E142" s="77"/>
      <c r="F142" s="80">
        <v>1176.8399999999999</v>
      </c>
      <c r="G142" s="80">
        <v>1288.23</v>
      </c>
      <c r="H142" s="80">
        <f>G142</f>
        <v>1288.23</v>
      </c>
      <c r="I142" s="80">
        <v>1376.3738702928599</v>
      </c>
      <c r="J142" s="78"/>
      <c r="K142" s="78"/>
    </row>
    <row r="143" spans="1:11">
      <c r="A143" s="62"/>
      <c r="B143" s="65" t="s">
        <v>3</v>
      </c>
      <c r="C143" s="62" t="s">
        <v>187</v>
      </c>
      <c r="D143" s="77"/>
      <c r="E143" s="77"/>
      <c r="F143" s="80">
        <v>1058.42</v>
      </c>
      <c r="G143" s="80">
        <v>1288.23</v>
      </c>
      <c r="H143" s="80">
        <v>972.633137763989</v>
      </c>
      <c r="I143" s="80">
        <v>972.633137763989</v>
      </c>
      <c r="J143" s="79"/>
    </row>
    <row r="144" spans="1:11">
      <c r="A144" s="62"/>
      <c r="B144" s="65" t="s">
        <v>4</v>
      </c>
      <c r="C144" s="62" t="s">
        <v>187</v>
      </c>
      <c r="D144" s="77"/>
      <c r="E144" s="77"/>
      <c r="F144" s="80">
        <v>392.28</v>
      </c>
      <c r="G144" s="80">
        <v>429.41</v>
      </c>
      <c r="H144" s="80">
        <f t="shared" ref="H143:H144" si="9">G144</f>
        <v>429.41</v>
      </c>
      <c r="I144" s="80">
        <v>627.53744908846397</v>
      </c>
      <c r="J144" s="79"/>
    </row>
    <row r="145" spans="1:9">
      <c r="A145" s="62" t="s">
        <v>40</v>
      </c>
      <c r="B145" s="76" t="s">
        <v>197</v>
      </c>
      <c r="C145" s="62"/>
      <c r="D145" s="62"/>
      <c r="E145" s="62"/>
      <c r="F145" s="62"/>
      <c r="G145" s="62"/>
      <c r="H145" s="62"/>
      <c r="I145" s="62"/>
    </row>
    <row r="146" spans="1:9">
      <c r="A146" s="62" t="s">
        <v>198</v>
      </c>
      <c r="B146" s="64" t="s">
        <v>199</v>
      </c>
      <c r="C146" s="62" t="s">
        <v>200</v>
      </c>
      <c r="D146" s="62"/>
      <c r="E146" s="62"/>
      <c r="F146" s="62"/>
      <c r="G146" s="62"/>
      <c r="H146" s="62"/>
      <c r="I146" s="62"/>
    </row>
    <row r="147" spans="1:9">
      <c r="A147" s="62"/>
      <c r="B147" s="65" t="s">
        <v>201</v>
      </c>
      <c r="C147" s="62" t="s">
        <v>200</v>
      </c>
      <c r="D147" s="62"/>
      <c r="E147" s="62"/>
      <c r="F147" s="62"/>
      <c r="G147" s="62"/>
      <c r="H147" s="62"/>
      <c r="I147" s="62"/>
    </row>
    <row r="148" spans="1:9" ht="25.5">
      <c r="A148" s="62" t="s">
        <v>202</v>
      </c>
      <c r="B148" s="64" t="s">
        <v>203</v>
      </c>
      <c r="C148" s="62" t="s">
        <v>185</v>
      </c>
      <c r="D148" s="62"/>
      <c r="E148" s="62"/>
      <c r="F148" s="62"/>
      <c r="G148" s="62"/>
      <c r="H148" s="62"/>
      <c r="I148" s="62"/>
    </row>
    <row r="149" spans="1:9" ht="25.5">
      <c r="A149" s="62" t="s">
        <v>204</v>
      </c>
      <c r="B149" s="64" t="s">
        <v>205</v>
      </c>
      <c r="C149" s="62" t="s">
        <v>206</v>
      </c>
      <c r="D149" s="62"/>
      <c r="E149" s="62"/>
      <c r="F149" s="62"/>
      <c r="G149" s="62"/>
      <c r="H149" s="62"/>
      <c r="I149" s="62"/>
    </row>
    <row r="150" spans="1:9" ht="25.5">
      <c r="A150" s="62" t="s">
        <v>207</v>
      </c>
      <c r="B150" s="65" t="s">
        <v>208</v>
      </c>
      <c r="C150" s="62" t="s">
        <v>206</v>
      </c>
      <c r="D150" s="62"/>
      <c r="E150" s="62"/>
      <c r="F150" s="62"/>
      <c r="G150" s="62"/>
      <c r="H150" s="62"/>
      <c r="I150" s="62"/>
    </row>
    <row r="151" spans="1:9">
      <c r="A151" s="62" t="s">
        <v>209</v>
      </c>
      <c r="B151" s="65" t="s">
        <v>210</v>
      </c>
      <c r="C151" s="62" t="s">
        <v>206</v>
      </c>
      <c r="D151" s="62"/>
      <c r="E151" s="62"/>
      <c r="F151" s="62"/>
      <c r="G151" s="62"/>
      <c r="H151" s="62"/>
      <c r="I151" s="62"/>
    </row>
    <row r="152" spans="1:9">
      <c r="A152" s="62"/>
      <c r="B152" s="66" t="s">
        <v>211</v>
      </c>
      <c r="C152" s="62" t="s">
        <v>206</v>
      </c>
      <c r="D152" s="62"/>
      <c r="E152" s="62"/>
      <c r="F152" s="62"/>
      <c r="G152" s="62"/>
      <c r="H152" s="62"/>
      <c r="I152" s="62"/>
    </row>
    <row r="153" spans="1:9">
      <c r="A153" s="62"/>
      <c r="B153" s="66" t="s">
        <v>212</v>
      </c>
      <c r="C153" s="62" t="s">
        <v>206</v>
      </c>
      <c r="D153" s="62"/>
      <c r="E153" s="62"/>
      <c r="F153" s="62"/>
      <c r="G153" s="62"/>
      <c r="H153" s="62"/>
      <c r="I153" s="62"/>
    </row>
    <row r="154" spans="1:9">
      <c r="A154" s="62"/>
      <c r="B154" s="66" t="s">
        <v>213</v>
      </c>
      <c r="C154" s="62" t="s">
        <v>206</v>
      </c>
      <c r="D154" s="62"/>
      <c r="E154" s="62"/>
      <c r="F154" s="62"/>
      <c r="G154" s="62"/>
      <c r="H154" s="62"/>
      <c r="I154" s="62"/>
    </row>
    <row r="155" spans="1:9">
      <c r="A155" s="62"/>
      <c r="B155" s="66" t="s">
        <v>214</v>
      </c>
      <c r="C155" s="62" t="s">
        <v>206</v>
      </c>
      <c r="D155" s="62"/>
      <c r="E155" s="62"/>
      <c r="F155" s="62"/>
      <c r="G155" s="62"/>
      <c r="H155" s="62"/>
      <c r="I155" s="62"/>
    </row>
    <row r="156" spans="1:9">
      <c r="A156" s="62" t="s">
        <v>215</v>
      </c>
      <c r="B156" s="65" t="s">
        <v>216</v>
      </c>
      <c r="C156" s="62" t="s">
        <v>206</v>
      </c>
      <c r="D156" s="62"/>
      <c r="E156" s="62"/>
      <c r="F156" s="62"/>
      <c r="G156" s="62"/>
      <c r="H156" s="62"/>
      <c r="I156" s="62"/>
    </row>
    <row r="157" spans="1:9">
      <c r="A157" s="62" t="s">
        <v>217</v>
      </c>
      <c r="B157" s="64" t="s">
        <v>218</v>
      </c>
      <c r="C157" s="62"/>
      <c r="D157" s="62"/>
      <c r="E157" s="62"/>
      <c r="F157" s="62"/>
      <c r="G157" s="62"/>
      <c r="H157" s="62"/>
      <c r="I157" s="62"/>
    </row>
    <row r="158" spans="1:9">
      <c r="A158" s="62" t="s">
        <v>219</v>
      </c>
      <c r="B158" s="65" t="s">
        <v>220</v>
      </c>
      <c r="C158" s="62" t="s">
        <v>221</v>
      </c>
      <c r="D158" s="62"/>
      <c r="E158" s="62"/>
      <c r="F158" s="62"/>
      <c r="G158" s="62"/>
      <c r="H158" s="62"/>
      <c r="I158" s="62"/>
    </row>
    <row r="159" spans="1:9" ht="25.5">
      <c r="A159" s="62" t="s">
        <v>222</v>
      </c>
      <c r="B159" s="65" t="s">
        <v>223</v>
      </c>
      <c r="C159" s="62" t="s">
        <v>224</v>
      </c>
      <c r="D159" s="62"/>
      <c r="E159" s="62"/>
      <c r="F159" s="62"/>
      <c r="G159" s="62"/>
      <c r="H159" s="62"/>
      <c r="I159" s="62"/>
    </row>
    <row r="160" spans="1:9">
      <c r="A160" s="62" t="s">
        <v>225</v>
      </c>
      <c r="B160" s="64" t="s">
        <v>226</v>
      </c>
      <c r="C160" s="62"/>
      <c r="D160" s="62"/>
      <c r="E160" s="62"/>
      <c r="F160" s="62"/>
      <c r="G160" s="62"/>
      <c r="H160" s="62"/>
      <c r="I160" s="62"/>
    </row>
    <row r="161" spans="1:9" ht="25.5">
      <c r="A161" s="62"/>
      <c r="B161" s="65" t="s">
        <v>227</v>
      </c>
      <c r="C161" s="62" t="s">
        <v>228</v>
      </c>
      <c r="D161" s="62"/>
      <c r="E161" s="62"/>
      <c r="F161" s="62"/>
      <c r="G161" s="62"/>
      <c r="H161" s="62"/>
      <c r="I161" s="62"/>
    </row>
    <row r="162" spans="1:9" ht="25.5">
      <c r="A162" s="62"/>
      <c r="B162" s="65" t="s">
        <v>229</v>
      </c>
      <c r="C162" s="62" t="s">
        <v>228</v>
      </c>
      <c r="D162" s="62"/>
      <c r="E162" s="62"/>
      <c r="F162" s="62"/>
      <c r="G162" s="62"/>
      <c r="H162" s="62"/>
      <c r="I162" s="62"/>
    </row>
    <row r="163" spans="1:9">
      <c r="B163" s="58"/>
    </row>
    <row r="164" spans="1:9">
      <c r="B164" s="58"/>
    </row>
    <row r="165" spans="1:9">
      <c r="B165" s="58"/>
    </row>
    <row r="166" spans="1:9">
      <c r="B166" s="58"/>
    </row>
    <row r="167" spans="1:9">
      <c r="B167" s="58"/>
    </row>
    <row r="168" spans="1:9">
      <c r="B168" s="58"/>
    </row>
    <row r="169" spans="1:9">
      <c r="B169" s="58"/>
    </row>
    <row r="170" spans="1:9">
      <c r="B170" s="58"/>
    </row>
    <row r="171" spans="1:9">
      <c r="B171" s="58"/>
    </row>
    <row r="172" spans="1:9">
      <c r="B172" s="58"/>
    </row>
    <row r="173" spans="1:9">
      <c r="B173" s="58"/>
    </row>
    <row r="174" spans="1:9">
      <c r="B174" s="58"/>
    </row>
    <row r="175" spans="1:9">
      <c r="B175" s="58"/>
    </row>
    <row r="176" spans="1:9">
      <c r="B176" s="58"/>
    </row>
    <row r="177" spans="2:2">
      <c r="B177" s="58"/>
    </row>
    <row r="178" spans="2:2">
      <c r="B178" s="58"/>
    </row>
    <row r="179" spans="2:2">
      <c r="B179" s="58"/>
    </row>
    <row r="180" spans="2:2">
      <c r="B180" s="58"/>
    </row>
    <row r="181" spans="2:2">
      <c r="B181" s="58"/>
    </row>
    <row r="182" spans="2:2">
      <c r="B182" s="58"/>
    </row>
    <row r="183" spans="2:2">
      <c r="B183" s="58"/>
    </row>
    <row r="184" spans="2:2">
      <c r="B184" s="58"/>
    </row>
    <row r="185" spans="2:2">
      <c r="B185" s="58"/>
    </row>
    <row r="186" spans="2:2">
      <c r="B186" s="58"/>
    </row>
    <row r="187" spans="2:2">
      <c r="B187" s="58"/>
    </row>
    <row r="188" spans="2:2">
      <c r="B188" s="58"/>
    </row>
  </sheetData>
  <mergeCells count="303">
    <mergeCell ref="C18:H18"/>
    <mergeCell ref="C20:H20"/>
    <mergeCell ref="C8:H8"/>
    <mergeCell ref="A1:I1"/>
    <mergeCell ref="A2:I2"/>
    <mergeCell ref="A3:I3"/>
    <mergeCell ref="A4:I4"/>
    <mergeCell ref="A6:I6"/>
    <mergeCell ref="C10:H10"/>
    <mergeCell ref="C12:H12"/>
    <mergeCell ref="C14:H14"/>
    <mergeCell ref="C16:H16"/>
    <mergeCell ref="A124:H124"/>
    <mergeCell ref="A126:A127"/>
    <mergeCell ref="B126:B127"/>
    <mergeCell ref="C126:C127"/>
    <mergeCell ref="D126:E126"/>
    <mergeCell ref="F126:G126"/>
    <mergeCell ref="H126:I126"/>
    <mergeCell ref="D121:E121"/>
    <mergeCell ref="F121:G121"/>
    <mergeCell ref="H121:I121"/>
    <mergeCell ref="D122:E122"/>
    <mergeCell ref="F122:G122"/>
    <mergeCell ref="H122:I122"/>
    <mergeCell ref="D119:E119"/>
    <mergeCell ref="F119:G119"/>
    <mergeCell ref="H119:I119"/>
    <mergeCell ref="D120:E120"/>
    <mergeCell ref="F120:G120"/>
    <mergeCell ref="H120:I120"/>
    <mergeCell ref="D117:E117"/>
    <mergeCell ref="F117:G117"/>
    <mergeCell ref="H117:I117"/>
    <mergeCell ref="D118:E118"/>
    <mergeCell ref="F118:G118"/>
    <mergeCell ref="H118:I118"/>
    <mergeCell ref="D115:E115"/>
    <mergeCell ref="F115:G115"/>
    <mergeCell ref="H115:I115"/>
    <mergeCell ref="D116:E116"/>
    <mergeCell ref="F116:G116"/>
    <mergeCell ref="H116:I116"/>
    <mergeCell ref="D113:E113"/>
    <mergeCell ref="F113:G113"/>
    <mergeCell ref="H113:I113"/>
    <mergeCell ref="D114:E114"/>
    <mergeCell ref="F114:G114"/>
    <mergeCell ref="H114:I114"/>
    <mergeCell ref="D111:E111"/>
    <mergeCell ref="F111:G111"/>
    <mergeCell ref="H111:I111"/>
    <mergeCell ref="D112:E112"/>
    <mergeCell ref="F112:G112"/>
    <mergeCell ref="H112:I112"/>
    <mergeCell ref="D109:E109"/>
    <mergeCell ref="F109:G109"/>
    <mergeCell ref="H109:I109"/>
    <mergeCell ref="D110:E110"/>
    <mergeCell ref="F110:G110"/>
    <mergeCell ref="H110:I110"/>
    <mergeCell ref="D107:E107"/>
    <mergeCell ref="F107:G107"/>
    <mergeCell ref="H107:I107"/>
    <mergeCell ref="D108:E108"/>
    <mergeCell ref="F108:G108"/>
    <mergeCell ref="H108:I108"/>
    <mergeCell ref="D105:E105"/>
    <mergeCell ref="F105:G105"/>
    <mergeCell ref="H105:I105"/>
    <mergeCell ref="D106:E106"/>
    <mergeCell ref="F106:G106"/>
    <mergeCell ref="H106:I106"/>
    <mergeCell ref="D103:E103"/>
    <mergeCell ref="F103:G103"/>
    <mergeCell ref="H103:I103"/>
    <mergeCell ref="D104:E104"/>
    <mergeCell ref="F104:G104"/>
    <mergeCell ref="H104:I104"/>
    <mergeCell ref="D101:E101"/>
    <mergeCell ref="F101:G101"/>
    <mergeCell ref="H101:I101"/>
    <mergeCell ref="D102:E102"/>
    <mergeCell ref="F102:G102"/>
    <mergeCell ref="H102:I102"/>
    <mergeCell ref="D99:E99"/>
    <mergeCell ref="F99:G99"/>
    <mergeCell ref="H99:I99"/>
    <mergeCell ref="D100:E100"/>
    <mergeCell ref="F100:G100"/>
    <mergeCell ref="H100:I100"/>
    <mergeCell ref="D97:E97"/>
    <mergeCell ref="F97:G97"/>
    <mergeCell ref="H97:I97"/>
    <mergeCell ref="D98:E98"/>
    <mergeCell ref="F98:G98"/>
    <mergeCell ref="H98:I98"/>
    <mergeCell ref="D95:E95"/>
    <mergeCell ref="F95:G95"/>
    <mergeCell ref="H95:I95"/>
    <mergeCell ref="D96:E96"/>
    <mergeCell ref="F96:G96"/>
    <mergeCell ref="H96:I96"/>
    <mergeCell ref="D93:E93"/>
    <mergeCell ref="F93:G93"/>
    <mergeCell ref="H93:I93"/>
    <mergeCell ref="D94:E94"/>
    <mergeCell ref="F94:G94"/>
    <mergeCell ref="H94:I94"/>
    <mergeCell ref="D91:E91"/>
    <mergeCell ref="F91:G91"/>
    <mergeCell ref="H91:I91"/>
    <mergeCell ref="D92:E92"/>
    <mergeCell ref="F92:G92"/>
    <mergeCell ref="H92:I92"/>
    <mergeCell ref="D89:E89"/>
    <mergeCell ref="F89:G89"/>
    <mergeCell ref="H89:I89"/>
    <mergeCell ref="D90:E90"/>
    <mergeCell ref="F90:G90"/>
    <mergeCell ref="H90:I90"/>
    <mergeCell ref="D87:E87"/>
    <mergeCell ref="F87:G87"/>
    <mergeCell ref="H87:I87"/>
    <mergeCell ref="D88:E88"/>
    <mergeCell ref="F88:G88"/>
    <mergeCell ref="H88:I88"/>
    <mergeCell ref="D85:E85"/>
    <mergeCell ref="F85:G85"/>
    <mergeCell ref="H85:I85"/>
    <mergeCell ref="D86:E86"/>
    <mergeCell ref="F86:G86"/>
    <mergeCell ref="H86:I86"/>
    <mergeCell ref="D83:E83"/>
    <mergeCell ref="F83:G83"/>
    <mergeCell ref="H83:I83"/>
    <mergeCell ref="D84:E84"/>
    <mergeCell ref="F84:G84"/>
    <mergeCell ref="H84:I84"/>
    <mergeCell ref="D81:E81"/>
    <mergeCell ref="F81:G81"/>
    <mergeCell ref="H81:I81"/>
    <mergeCell ref="D82:E82"/>
    <mergeCell ref="F82:G82"/>
    <mergeCell ref="H82:I82"/>
    <mergeCell ref="D79:E79"/>
    <mergeCell ref="F79:G79"/>
    <mergeCell ref="H79:I79"/>
    <mergeCell ref="D80:E80"/>
    <mergeCell ref="F80:G80"/>
    <mergeCell ref="H80:I80"/>
    <mergeCell ref="D77:E77"/>
    <mergeCell ref="F77:G77"/>
    <mergeCell ref="H77:I77"/>
    <mergeCell ref="D78:E78"/>
    <mergeCell ref="F78:G78"/>
    <mergeCell ref="H78:I78"/>
    <mergeCell ref="D75:E75"/>
    <mergeCell ref="F75:G75"/>
    <mergeCell ref="H75:I75"/>
    <mergeCell ref="D76:E76"/>
    <mergeCell ref="F76:G76"/>
    <mergeCell ref="H76:I76"/>
    <mergeCell ref="D73:E73"/>
    <mergeCell ref="F73:G73"/>
    <mergeCell ref="H73:I73"/>
    <mergeCell ref="D74:E74"/>
    <mergeCell ref="F74:G74"/>
    <mergeCell ref="H74:I74"/>
    <mergeCell ref="D71:E71"/>
    <mergeCell ref="F71:G71"/>
    <mergeCell ref="H71:I71"/>
    <mergeCell ref="D72:E72"/>
    <mergeCell ref="F72:G72"/>
    <mergeCell ref="H72:I72"/>
    <mergeCell ref="D69:E69"/>
    <mergeCell ref="F69:G69"/>
    <mergeCell ref="H69:I69"/>
    <mergeCell ref="D70:E70"/>
    <mergeCell ref="F70:G70"/>
    <mergeCell ref="H70:I70"/>
    <mergeCell ref="D67:E67"/>
    <mergeCell ref="F67:G67"/>
    <mergeCell ref="H67:I67"/>
    <mergeCell ref="D68:E68"/>
    <mergeCell ref="F68:G68"/>
    <mergeCell ref="H68:I68"/>
    <mergeCell ref="D65:E65"/>
    <mergeCell ref="F65:G65"/>
    <mergeCell ref="H65:I65"/>
    <mergeCell ref="D66:E66"/>
    <mergeCell ref="F66:G66"/>
    <mergeCell ref="H66:I66"/>
    <mergeCell ref="D63:E63"/>
    <mergeCell ref="F63:G63"/>
    <mergeCell ref="H63:I63"/>
    <mergeCell ref="D64:E64"/>
    <mergeCell ref="F64:G64"/>
    <mergeCell ref="H64:I64"/>
    <mergeCell ref="D61:E61"/>
    <mergeCell ref="F61:G61"/>
    <mergeCell ref="H61:I61"/>
    <mergeCell ref="D62:E62"/>
    <mergeCell ref="F62:G62"/>
    <mergeCell ref="H62:I62"/>
    <mergeCell ref="D59:E59"/>
    <mergeCell ref="F59:G59"/>
    <mergeCell ref="H59:I59"/>
    <mergeCell ref="D60:E60"/>
    <mergeCell ref="F60:G60"/>
    <mergeCell ref="H60:I60"/>
    <mergeCell ref="D57:E57"/>
    <mergeCell ref="F57:G57"/>
    <mergeCell ref="H57:I57"/>
    <mergeCell ref="D58:E58"/>
    <mergeCell ref="F58:G58"/>
    <mergeCell ref="H58:I58"/>
    <mergeCell ref="D55:E55"/>
    <mergeCell ref="F55:G55"/>
    <mergeCell ref="H55:I55"/>
    <mergeCell ref="D56:E56"/>
    <mergeCell ref="F56:G56"/>
    <mergeCell ref="H56:I56"/>
    <mergeCell ref="D53:E53"/>
    <mergeCell ref="F53:G53"/>
    <mergeCell ref="H53:I53"/>
    <mergeCell ref="D54:E54"/>
    <mergeCell ref="F54:G54"/>
    <mergeCell ref="H54:I54"/>
    <mergeCell ref="D51:E51"/>
    <mergeCell ref="F51:G51"/>
    <mergeCell ref="H51:I51"/>
    <mergeCell ref="D52:E52"/>
    <mergeCell ref="F52:G52"/>
    <mergeCell ref="H52:I52"/>
    <mergeCell ref="D49:E49"/>
    <mergeCell ref="F49:G49"/>
    <mergeCell ref="H49:I49"/>
    <mergeCell ref="D50:E50"/>
    <mergeCell ref="F50:G50"/>
    <mergeCell ref="H50:I50"/>
    <mergeCell ref="D47:E47"/>
    <mergeCell ref="F47:G47"/>
    <mergeCell ref="H47:I47"/>
    <mergeCell ref="D48:E48"/>
    <mergeCell ref="F48:G48"/>
    <mergeCell ref="H48:I48"/>
    <mergeCell ref="D45:E45"/>
    <mergeCell ref="F45:G45"/>
    <mergeCell ref="H45:I45"/>
    <mergeCell ref="D46:E46"/>
    <mergeCell ref="F46:G46"/>
    <mergeCell ref="H46:I46"/>
    <mergeCell ref="D43:E43"/>
    <mergeCell ref="F43:G43"/>
    <mergeCell ref="H43:I43"/>
    <mergeCell ref="D44:E44"/>
    <mergeCell ref="F44:G44"/>
    <mergeCell ref="H44:I44"/>
    <mergeCell ref="D41:E41"/>
    <mergeCell ref="F41:G41"/>
    <mergeCell ref="H41:I41"/>
    <mergeCell ref="D42:E42"/>
    <mergeCell ref="F42:G42"/>
    <mergeCell ref="H42:I42"/>
    <mergeCell ref="D39:E39"/>
    <mergeCell ref="F39:G39"/>
    <mergeCell ref="H39:I39"/>
    <mergeCell ref="D40:E40"/>
    <mergeCell ref="F40:G40"/>
    <mergeCell ref="H40:I40"/>
    <mergeCell ref="D37:E37"/>
    <mergeCell ref="F37:G37"/>
    <mergeCell ref="H37:I37"/>
    <mergeCell ref="D38:E38"/>
    <mergeCell ref="F38:G38"/>
    <mergeCell ref="H38:I38"/>
    <mergeCell ref="D35:E35"/>
    <mergeCell ref="F35:G35"/>
    <mergeCell ref="H35:I35"/>
    <mergeCell ref="D36:E36"/>
    <mergeCell ref="F36:G36"/>
    <mergeCell ref="H36:I36"/>
    <mergeCell ref="D33:E33"/>
    <mergeCell ref="F33:G33"/>
    <mergeCell ref="H33:I33"/>
    <mergeCell ref="D34:E34"/>
    <mergeCell ref="F34:G34"/>
    <mergeCell ref="H34:I34"/>
    <mergeCell ref="D31:E31"/>
    <mergeCell ref="F31:G31"/>
    <mergeCell ref="H31:I31"/>
    <mergeCell ref="D32:E32"/>
    <mergeCell ref="F32:G32"/>
    <mergeCell ref="H32:I32"/>
    <mergeCell ref="C21:H21"/>
    <mergeCell ref="C22:H22"/>
    <mergeCell ref="C24:H24"/>
    <mergeCell ref="C26:H26"/>
    <mergeCell ref="D30:E30"/>
    <mergeCell ref="F30:G30"/>
    <mergeCell ref="H30:I30"/>
    <mergeCell ref="A28:I28"/>
  </mergeCells>
  <pageMargins left="0.27" right="0.26" top="0.31" bottom="0.31" header="0.31496062992125984" footer="0.31496062992125984"/>
  <pageSetup paperSize="9" scale="47" fitToHeight="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8"/>
  <sheetViews>
    <sheetView zoomScale="85" zoomScaleNormal="85" workbookViewId="0">
      <selection activeCell="I26" sqref="I26:I27"/>
    </sheetView>
  </sheetViews>
  <sheetFormatPr defaultRowHeight="15"/>
  <cols>
    <col min="1" max="1" width="8" customWidth="1"/>
    <col min="2" max="2" width="64" customWidth="1"/>
    <col min="3" max="3" width="17.42578125" customWidth="1"/>
    <col min="4" max="4" width="13.28515625" customWidth="1"/>
    <col min="5" max="5" width="12.140625" customWidth="1"/>
    <col min="6" max="6" width="12.42578125" customWidth="1"/>
    <col min="7" max="7" width="11.5703125" customWidth="1"/>
    <col min="8" max="8" width="12" customWidth="1"/>
    <col min="9" max="9" width="12.140625" customWidth="1"/>
    <col min="10" max="10" width="11.5703125" customWidth="1"/>
    <col min="11" max="11" width="11.85546875" customWidth="1"/>
    <col min="12" max="12" width="12.28515625" customWidth="1"/>
    <col min="221" max="221" width="18.7109375" customWidth="1"/>
    <col min="222" max="222" width="15.28515625" customWidth="1"/>
    <col min="223" max="223" width="12.42578125" customWidth="1"/>
    <col min="224" max="224" width="12.7109375" customWidth="1"/>
    <col min="225" max="225" width="10.140625" customWidth="1"/>
    <col min="226" max="226" width="10.5703125" bestFit="1" customWidth="1"/>
    <col min="227" max="227" width="9.28515625" bestFit="1" customWidth="1"/>
    <col min="231" max="231" width="10.5703125" bestFit="1" customWidth="1"/>
    <col min="233" max="233" width="10.7109375" customWidth="1"/>
    <col min="234" max="235" width="9.5703125" bestFit="1" customWidth="1"/>
    <col min="236" max="236" width="11" customWidth="1"/>
    <col min="237" max="238" width="10.28515625" bestFit="1" customWidth="1"/>
    <col min="244" max="244" width="9.85546875" customWidth="1"/>
    <col min="245" max="246" width="11.5703125" bestFit="1" customWidth="1"/>
    <col min="477" max="477" width="18.7109375" customWidth="1"/>
    <col min="478" max="478" width="15.28515625" customWidth="1"/>
    <col min="479" max="479" width="12.42578125" customWidth="1"/>
    <col min="480" max="480" width="12.7109375" customWidth="1"/>
    <col min="481" max="481" width="10.140625" customWidth="1"/>
    <col min="482" max="482" width="10.5703125" bestFit="1" customWidth="1"/>
    <col min="483" max="483" width="9.28515625" bestFit="1" customWidth="1"/>
    <col min="487" max="487" width="10.5703125" bestFit="1" customWidth="1"/>
    <col min="489" max="489" width="10.7109375" customWidth="1"/>
    <col min="490" max="491" width="9.5703125" bestFit="1" customWidth="1"/>
    <col min="492" max="492" width="11" customWidth="1"/>
    <col min="493" max="494" width="10.28515625" bestFit="1" customWidth="1"/>
    <col min="500" max="500" width="9.85546875" customWidth="1"/>
    <col min="501" max="502" width="11.5703125" bestFit="1" customWidth="1"/>
    <col min="733" max="733" width="18.7109375" customWidth="1"/>
    <col min="734" max="734" width="15.28515625" customWidth="1"/>
    <col min="735" max="735" width="12.42578125" customWidth="1"/>
    <col min="736" max="736" width="12.7109375" customWidth="1"/>
    <col min="737" max="737" width="10.140625" customWidth="1"/>
    <col min="738" max="738" width="10.5703125" bestFit="1" customWidth="1"/>
    <col min="739" max="739" width="9.28515625" bestFit="1" customWidth="1"/>
    <col min="743" max="743" width="10.5703125" bestFit="1" customWidth="1"/>
    <col min="745" max="745" width="10.7109375" customWidth="1"/>
    <col min="746" max="747" width="9.5703125" bestFit="1" customWidth="1"/>
    <col min="748" max="748" width="11" customWidth="1"/>
    <col min="749" max="750" width="10.28515625" bestFit="1" customWidth="1"/>
    <col min="756" max="756" width="9.85546875" customWidth="1"/>
    <col min="757" max="758" width="11.5703125" bestFit="1" customWidth="1"/>
    <col min="989" max="989" width="18.7109375" customWidth="1"/>
    <col min="990" max="990" width="15.28515625" customWidth="1"/>
    <col min="991" max="991" width="12.42578125" customWidth="1"/>
    <col min="992" max="992" width="12.7109375" customWidth="1"/>
    <col min="993" max="993" width="10.140625" customWidth="1"/>
    <col min="994" max="994" width="10.5703125" bestFit="1" customWidth="1"/>
    <col min="995" max="995" width="9.28515625" bestFit="1" customWidth="1"/>
    <col min="999" max="999" width="10.5703125" bestFit="1" customWidth="1"/>
    <col min="1001" max="1001" width="10.7109375" customWidth="1"/>
    <col min="1002" max="1003" width="9.5703125" bestFit="1" customWidth="1"/>
    <col min="1004" max="1004" width="11" customWidth="1"/>
    <col min="1005" max="1006" width="10.28515625" bestFit="1" customWidth="1"/>
    <col min="1012" max="1012" width="9.85546875" customWidth="1"/>
    <col min="1013" max="1014" width="11.5703125" bestFit="1" customWidth="1"/>
    <col min="1245" max="1245" width="18.7109375" customWidth="1"/>
    <col min="1246" max="1246" width="15.28515625" customWidth="1"/>
    <col min="1247" max="1247" width="12.42578125" customWidth="1"/>
    <col min="1248" max="1248" width="12.7109375" customWidth="1"/>
    <col min="1249" max="1249" width="10.140625" customWidth="1"/>
    <col min="1250" max="1250" width="10.5703125" bestFit="1" customWidth="1"/>
    <col min="1251" max="1251" width="9.28515625" bestFit="1" customWidth="1"/>
    <col min="1255" max="1255" width="10.5703125" bestFit="1" customWidth="1"/>
    <col min="1257" max="1257" width="10.7109375" customWidth="1"/>
    <col min="1258" max="1259" width="9.5703125" bestFit="1" customWidth="1"/>
    <col min="1260" max="1260" width="11" customWidth="1"/>
    <col min="1261" max="1262" width="10.28515625" bestFit="1" customWidth="1"/>
    <col min="1268" max="1268" width="9.85546875" customWidth="1"/>
    <col min="1269" max="1270" width="11.5703125" bestFit="1" customWidth="1"/>
    <col min="1501" max="1501" width="18.7109375" customWidth="1"/>
    <col min="1502" max="1502" width="15.28515625" customWidth="1"/>
    <col min="1503" max="1503" width="12.42578125" customWidth="1"/>
    <col min="1504" max="1504" width="12.7109375" customWidth="1"/>
    <col min="1505" max="1505" width="10.140625" customWidth="1"/>
    <col min="1506" max="1506" width="10.5703125" bestFit="1" customWidth="1"/>
    <col min="1507" max="1507" width="9.28515625" bestFit="1" customWidth="1"/>
    <col min="1511" max="1511" width="10.5703125" bestFit="1" customWidth="1"/>
    <col min="1513" max="1513" width="10.7109375" customWidth="1"/>
    <col min="1514" max="1515" width="9.5703125" bestFit="1" customWidth="1"/>
    <col min="1516" max="1516" width="11" customWidth="1"/>
    <col min="1517" max="1518" width="10.28515625" bestFit="1" customWidth="1"/>
    <col min="1524" max="1524" width="9.85546875" customWidth="1"/>
    <col min="1525" max="1526" width="11.5703125" bestFit="1" customWidth="1"/>
    <col min="1757" max="1757" width="18.7109375" customWidth="1"/>
    <col min="1758" max="1758" width="15.28515625" customWidth="1"/>
    <col min="1759" max="1759" width="12.42578125" customWidth="1"/>
    <col min="1760" max="1760" width="12.7109375" customWidth="1"/>
    <col min="1761" max="1761" width="10.140625" customWidth="1"/>
    <col min="1762" max="1762" width="10.5703125" bestFit="1" customWidth="1"/>
    <col min="1763" max="1763" width="9.28515625" bestFit="1" customWidth="1"/>
    <col min="1767" max="1767" width="10.5703125" bestFit="1" customWidth="1"/>
    <col min="1769" max="1769" width="10.7109375" customWidth="1"/>
    <col min="1770" max="1771" width="9.5703125" bestFit="1" customWidth="1"/>
    <col min="1772" max="1772" width="11" customWidth="1"/>
    <col min="1773" max="1774" width="10.28515625" bestFit="1" customWidth="1"/>
    <col min="1780" max="1780" width="9.85546875" customWidth="1"/>
    <col min="1781" max="1782" width="11.5703125" bestFit="1" customWidth="1"/>
    <col min="2013" max="2013" width="18.7109375" customWidth="1"/>
    <col min="2014" max="2014" width="15.28515625" customWidth="1"/>
    <col min="2015" max="2015" width="12.42578125" customWidth="1"/>
    <col min="2016" max="2016" width="12.7109375" customWidth="1"/>
    <col min="2017" max="2017" width="10.140625" customWidth="1"/>
    <col min="2018" max="2018" width="10.5703125" bestFit="1" customWidth="1"/>
    <col min="2019" max="2019" width="9.28515625" bestFit="1" customWidth="1"/>
    <col min="2023" max="2023" width="10.5703125" bestFit="1" customWidth="1"/>
    <col min="2025" max="2025" width="10.7109375" customWidth="1"/>
    <col min="2026" max="2027" width="9.5703125" bestFit="1" customWidth="1"/>
    <col min="2028" max="2028" width="11" customWidth="1"/>
    <col min="2029" max="2030" width="10.28515625" bestFit="1" customWidth="1"/>
    <col min="2036" max="2036" width="9.85546875" customWidth="1"/>
    <col min="2037" max="2038" width="11.5703125" bestFit="1" customWidth="1"/>
    <col min="2269" max="2269" width="18.7109375" customWidth="1"/>
    <col min="2270" max="2270" width="15.28515625" customWidth="1"/>
    <col min="2271" max="2271" width="12.42578125" customWidth="1"/>
    <col min="2272" max="2272" width="12.7109375" customWidth="1"/>
    <col min="2273" max="2273" width="10.140625" customWidth="1"/>
    <col min="2274" max="2274" width="10.5703125" bestFit="1" customWidth="1"/>
    <col min="2275" max="2275" width="9.28515625" bestFit="1" customWidth="1"/>
    <col min="2279" max="2279" width="10.5703125" bestFit="1" customWidth="1"/>
    <col min="2281" max="2281" width="10.7109375" customWidth="1"/>
    <col min="2282" max="2283" width="9.5703125" bestFit="1" customWidth="1"/>
    <col min="2284" max="2284" width="11" customWidth="1"/>
    <col min="2285" max="2286" width="10.28515625" bestFit="1" customWidth="1"/>
    <col min="2292" max="2292" width="9.85546875" customWidth="1"/>
    <col min="2293" max="2294" width="11.5703125" bestFit="1" customWidth="1"/>
    <col min="2525" max="2525" width="18.7109375" customWidth="1"/>
    <col min="2526" max="2526" width="15.28515625" customWidth="1"/>
    <col min="2527" max="2527" width="12.42578125" customWidth="1"/>
    <col min="2528" max="2528" width="12.7109375" customWidth="1"/>
    <col min="2529" max="2529" width="10.140625" customWidth="1"/>
    <col min="2530" max="2530" width="10.5703125" bestFit="1" customWidth="1"/>
    <col min="2531" max="2531" width="9.28515625" bestFit="1" customWidth="1"/>
    <col min="2535" max="2535" width="10.5703125" bestFit="1" customWidth="1"/>
    <col min="2537" max="2537" width="10.7109375" customWidth="1"/>
    <col min="2538" max="2539" width="9.5703125" bestFit="1" customWidth="1"/>
    <col min="2540" max="2540" width="11" customWidth="1"/>
    <col min="2541" max="2542" width="10.28515625" bestFit="1" customWidth="1"/>
    <col min="2548" max="2548" width="9.85546875" customWidth="1"/>
    <col min="2549" max="2550" width="11.5703125" bestFit="1" customWidth="1"/>
    <col min="2781" max="2781" width="18.7109375" customWidth="1"/>
    <col min="2782" max="2782" width="15.28515625" customWidth="1"/>
    <col min="2783" max="2783" width="12.42578125" customWidth="1"/>
    <col min="2784" max="2784" width="12.7109375" customWidth="1"/>
    <col min="2785" max="2785" width="10.140625" customWidth="1"/>
    <col min="2786" max="2786" width="10.5703125" bestFit="1" customWidth="1"/>
    <col min="2787" max="2787" width="9.28515625" bestFit="1" customWidth="1"/>
    <col min="2791" max="2791" width="10.5703125" bestFit="1" customWidth="1"/>
    <col min="2793" max="2793" width="10.7109375" customWidth="1"/>
    <col min="2794" max="2795" width="9.5703125" bestFit="1" customWidth="1"/>
    <col min="2796" max="2796" width="11" customWidth="1"/>
    <col min="2797" max="2798" width="10.28515625" bestFit="1" customWidth="1"/>
    <col min="2804" max="2804" width="9.85546875" customWidth="1"/>
    <col min="2805" max="2806" width="11.5703125" bestFit="1" customWidth="1"/>
    <col min="3037" max="3037" width="18.7109375" customWidth="1"/>
    <col min="3038" max="3038" width="15.28515625" customWidth="1"/>
    <col min="3039" max="3039" width="12.42578125" customWidth="1"/>
    <col min="3040" max="3040" width="12.7109375" customWidth="1"/>
    <col min="3041" max="3041" width="10.140625" customWidth="1"/>
    <col min="3042" max="3042" width="10.5703125" bestFit="1" customWidth="1"/>
    <col min="3043" max="3043" width="9.28515625" bestFit="1" customWidth="1"/>
    <col min="3047" max="3047" width="10.5703125" bestFit="1" customWidth="1"/>
    <col min="3049" max="3049" width="10.7109375" customWidth="1"/>
    <col min="3050" max="3051" width="9.5703125" bestFit="1" customWidth="1"/>
    <col min="3052" max="3052" width="11" customWidth="1"/>
    <col min="3053" max="3054" width="10.28515625" bestFit="1" customWidth="1"/>
    <col min="3060" max="3060" width="9.85546875" customWidth="1"/>
    <col min="3061" max="3062" width="11.5703125" bestFit="1" customWidth="1"/>
    <col min="3293" max="3293" width="18.7109375" customWidth="1"/>
    <col min="3294" max="3294" width="15.28515625" customWidth="1"/>
    <col min="3295" max="3295" width="12.42578125" customWidth="1"/>
    <col min="3296" max="3296" width="12.7109375" customWidth="1"/>
    <col min="3297" max="3297" width="10.140625" customWidth="1"/>
    <col min="3298" max="3298" width="10.5703125" bestFit="1" customWidth="1"/>
    <col min="3299" max="3299" width="9.28515625" bestFit="1" customWidth="1"/>
    <col min="3303" max="3303" width="10.5703125" bestFit="1" customWidth="1"/>
    <col min="3305" max="3305" width="10.7109375" customWidth="1"/>
    <col min="3306" max="3307" width="9.5703125" bestFit="1" customWidth="1"/>
    <col min="3308" max="3308" width="11" customWidth="1"/>
    <col min="3309" max="3310" width="10.28515625" bestFit="1" customWidth="1"/>
    <col min="3316" max="3316" width="9.85546875" customWidth="1"/>
    <col min="3317" max="3318" width="11.5703125" bestFit="1" customWidth="1"/>
    <col min="3549" max="3549" width="18.7109375" customWidth="1"/>
    <col min="3550" max="3550" width="15.28515625" customWidth="1"/>
    <col min="3551" max="3551" width="12.42578125" customWidth="1"/>
    <col min="3552" max="3552" width="12.7109375" customWidth="1"/>
    <col min="3553" max="3553" width="10.140625" customWidth="1"/>
    <col min="3554" max="3554" width="10.5703125" bestFit="1" customWidth="1"/>
    <col min="3555" max="3555" width="9.28515625" bestFit="1" customWidth="1"/>
    <col min="3559" max="3559" width="10.5703125" bestFit="1" customWidth="1"/>
    <col min="3561" max="3561" width="10.7109375" customWidth="1"/>
    <col min="3562" max="3563" width="9.5703125" bestFit="1" customWidth="1"/>
    <col min="3564" max="3564" width="11" customWidth="1"/>
    <col min="3565" max="3566" width="10.28515625" bestFit="1" customWidth="1"/>
    <col min="3572" max="3572" width="9.85546875" customWidth="1"/>
    <col min="3573" max="3574" width="11.5703125" bestFit="1" customWidth="1"/>
    <col min="3805" max="3805" width="18.7109375" customWidth="1"/>
    <col min="3806" max="3806" width="15.28515625" customWidth="1"/>
    <col min="3807" max="3807" width="12.42578125" customWidth="1"/>
    <col min="3808" max="3808" width="12.7109375" customWidth="1"/>
    <col min="3809" max="3809" width="10.140625" customWidth="1"/>
    <col min="3810" max="3810" width="10.5703125" bestFit="1" customWidth="1"/>
    <col min="3811" max="3811" width="9.28515625" bestFit="1" customWidth="1"/>
    <col min="3815" max="3815" width="10.5703125" bestFit="1" customWidth="1"/>
    <col min="3817" max="3817" width="10.7109375" customWidth="1"/>
    <col min="3818" max="3819" width="9.5703125" bestFit="1" customWidth="1"/>
    <col min="3820" max="3820" width="11" customWidth="1"/>
    <col min="3821" max="3822" width="10.28515625" bestFit="1" customWidth="1"/>
    <col min="3828" max="3828" width="9.85546875" customWidth="1"/>
    <col min="3829" max="3830" width="11.5703125" bestFit="1" customWidth="1"/>
    <col min="4061" max="4061" width="18.7109375" customWidth="1"/>
    <col min="4062" max="4062" width="15.28515625" customWidth="1"/>
    <col min="4063" max="4063" width="12.42578125" customWidth="1"/>
    <col min="4064" max="4064" width="12.7109375" customWidth="1"/>
    <col min="4065" max="4065" width="10.140625" customWidth="1"/>
    <col min="4066" max="4066" width="10.5703125" bestFit="1" customWidth="1"/>
    <col min="4067" max="4067" width="9.28515625" bestFit="1" customWidth="1"/>
    <col min="4071" max="4071" width="10.5703125" bestFit="1" customWidth="1"/>
    <col min="4073" max="4073" width="10.7109375" customWidth="1"/>
    <col min="4074" max="4075" width="9.5703125" bestFit="1" customWidth="1"/>
    <col min="4076" max="4076" width="11" customWidth="1"/>
    <col min="4077" max="4078" width="10.28515625" bestFit="1" customWidth="1"/>
    <col min="4084" max="4084" width="9.85546875" customWidth="1"/>
    <col min="4085" max="4086" width="11.5703125" bestFit="1" customWidth="1"/>
    <col min="4317" max="4317" width="18.7109375" customWidth="1"/>
    <col min="4318" max="4318" width="15.28515625" customWidth="1"/>
    <col min="4319" max="4319" width="12.42578125" customWidth="1"/>
    <col min="4320" max="4320" width="12.7109375" customWidth="1"/>
    <col min="4321" max="4321" width="10.140625" customWidth="1"/>
    <col min="4322" max="4322" width="10.5703125" bestFit="1" customWidth="1"/>
    <col min="4323" max="4323" width="9.28515625" bestFit="1" customWidth="1"/>
    <col min="4327" max="4327" width="10.5703125" bestFit="1" customWidth="1"/>
    <col min="4329" max="4329" width="10.7109375" customWidth="1"/>
    <col min="4330" max="4331" width="9.5703125" bestFit="1" customWidth="1"/>
    <col min="4332" max="4332" width="11" customWidth="1"/>
    <col min="4333" max="4334" width="10.28515625" bestFit="1" customWidth="1"/>
    <col min="4340" max="4340" width="9.85546875" customWidth="1"/>
    <col min="4341" max="4342" width="11.5703125" bestFit="1" customWidth="1"/>
    <col min="4573" max="4573" width="18.7109375" customWidth="1"/>
    <col min="4574" max="4574" width="15.28515625" customWidth="1"/>
    <col min="4575" max="4575" width="12.42578125" customWidth="1"/>
    <col min="4576" max="4576" width="12.7109375" customWidth="1"/>
    <col min="4577" max="4577" width="10.140625" customWidth="1"/>
    <col min="4578" max="4578" width="10.5703125" bestFit="1" customWidth="1"/>
    <col min="4579" max="4579" width="9.28515625" bestFit="1" customWidth="1"/>
    <col min="4583" max="4583" width="10.5703125" bestFit="1" customWidth="1"/>
    <col min="4585" max="4585" width="10.7109375" customWidth="1"/>
    <col min="4586" max="4587" width="9.5703125" bestFit="1" customWidth="1"/>
    <col min="4588" max="4588" width="11" customWidth="1"/>
    <col min="4589" max="4590" width="10.28515625" bestFit="1" customWidth="1"/>
    <col min="4596" max="4596" width="9.85546875" customWidth="1"/>
    <col min="4597" max="4598" width="11.5703125" bestFit="1" customWidth="1"/>
    <col min="4829" max="4829" width="18.7109375" customWidth="1"/>
    <col min="4830" max="4830" width="15.28515625" customWidth="1"/>
    <col min="4831" max="4831" width="12.42578125" customWidth="1"/>
    <col min="4832" max="4832" width="12.7109375" customWidth="1"/>
    <col min="4833" max="4833" width="10.140625" customWidth="1"/>
    <col min="4834" max="4834" width="10.5703125" bestFit="1" customWidth="1"/>
    <col min="4835" max="4835" width="9.28515625" bestFit="1" customWidth="1"/>
    <col min="4839" max="4839" width="10.5703125" bestFit="1" customWidth="1"/>
    <col min="4841" max="4841" width="10.7109375" customWidth="1"/>
    <col min="4842" max="4843" width="9.5703125" bestFit="1" customWidth="1"/>
    <col min="4844" max="4844" width="11" customWidth="1"/>
    <col min="4845" max="4846" width="10.28515625" bestFit="1" customWidth="1"/>
    <col min="4852" max="4852" width="9.85546875" customWidth="1"/>
    <col min="4853" max="4854" width="11.5703125" bestFit="1" customWidth="1"/>
    <col min="5085" max="5085" width="18.7109375" customWidth="1"/>
    <col min="5086" max="5086" width="15.28515625" customWidth="1"/>
    <col min="5087" max="5087" width="12.42578125" customWidth="1"/>
    <col min="5088" max="5088" width="12.7109375" customWidth="1"/>
    <col min="5089" max="5089" width="10.140625" customWidth="1"/>
    <col min="5090" max="5090" width="10.5703125" bestFit="1" customWidth="1"/>
    <col min="5091" max="5091" width="9.28515625" bestFit="1" customWidth="1"/>
    <col min="5095" max="5095" width="10.5703125" bestFit="1" customWidth="1"/>
    <col min="5097" max="5097" width="10.7109375" customWidth="1"/>
    <col min="5098" max="5099" width="9.5703125" bestFit="1" customWidth="1"/>
    <col min="5100" max="5100" width="11" customWidth="1"/>
    <col min="5101" max="5102" width="10.28515625" bestFit="1" customWidth="1"/>
    <col min="5108" max="5108" width="9.85546875" customWidth="1"/>
    <col min="5109" max="5110" width="11.5703125" bestFit="1" customWidth="1"/>
    <col min="5341" max="5341" width="18.7109375" customWidth="1"/>
    <col min="5342" max="5342" width="15.28515625" customWidth="1"/>
    <col min="5343" max="5343" width="12.42578125" customWidth="1"/>
    <col min="5344" max="5344" width="12.7109375" customWidth="1"/>
    <col min="5345" max="5345" width="10.140625" customWidth="1"/>
    <col min="5346" max="5346" width="10.5703125" bestFit="1" customWidth="1"/>
    <col min="5347" max="5347" width="9.28515625" bestFit="1" customWidth="1"/>
    <col min="5351" max="5351" width="10.5703125" bestFit="1" customWidth="1"/>
    <col min="5353" max="5353" width="10.7109375" customWidth="1"/>
    <col min="5354" max="5355" width="9.5703125" bestFit="1" customWidth="1"/>
    <col min="5356" max="5356" width="11" customWidth="1"/>
    <col min="5357" max="5358" width="10.28515625" bestFit="1" customWidth="1"/>
    <col min="5364" max="5364" width="9.85546875" customWidth="1"/>
    <col min="5365" max="5366" width="11.5703125" bestFit="1" customWidth="1"/>
    <col min="5597" max="5597" width="18.7109375" customWidth="1"/>
    <col min="5598" max="5598" width="15.28515625" customWidth="1"/>
    <col min="5599" max="5599" width="12.42578125" customWidth="1"/>
    <col min="5600" max="5600" width="12.7109375" customWidth="1"/>
    <col min="5601" max="5601" width="10.140625" customWidth="1"/>
    <col min="5602" max="5602" width="10.5703125" bestFit="1" customWidth="1"/>
    <col min="5603" max="5603" width="9.28515625" bestFit="1" customWidth="1"/>
    <col min="5607" max="5607" width="10.5703125" bestFit="1" customWidth="1"/>
    <col min="5609" max="5609" width="10.7109375" customWidth="1"/>
    <col min="5610" max="5611" width="9.5703125" bestFit="1" customWidth="1"/>
    <col min="5612" max="5612" width="11" customWidth="1"/>
    <col min="5613" max="5614" width="10.28515625" bestFit="1" customWidth="1"/>
    <col min="5620" max="5620" width="9.85546875" customWidth="1"/>
    <col min="5621" max="5622" width="11.5703125" bestFit="1" customWidth="1"/>
    <col min="5853" max="5853" width="18.7109375" customWidth="1"/>
    <col min="5854" max="5854" width="15.28515625" customWidth="1"/>
    <col min="5855" max="5855" width="12.42578125" customWidth="1"/>
    <col min="5856" max="5856" width="12.7109375" customWidth="1"/>
    <col min="5857" max="5857" width="10.140625" customWidth="1"/>
    <col min="5858" max="5858" width="10.5703125" bestFit="1" customWidth="1"/>
    <col min="5859" max="5859" width="9.28515625" bestFit="1" customWidth="1"/>
    <col min="5863" max="5863" width="10.5703125" bestFit="1" customWidth="1"/>
    <col min="5865" max="5865" width="10.7109375" customWidth="1"/>
    <col min="5866" max="5867" width="9.5703125" bestFit="1" customWidth="1"/>
    <col min="5868" max="5868" width="11" customWidth="1"/>
    <col min="5869" max="5870" width="10.28515625" bestFit="1" customWidth="1"/>
    <col min="5876" max="5876" width="9.85546875" customWidth="1"/>
    <col min="5877" max="5878" width="11.5703125" bestFit="1" customWidth="1"/>
    <col min="6109" max="6109" width="18.7109375" customWidth="1"/>
    <col min="6110" max="6110" width="15.28515625" customWidth="1"/>
    <col min="6111" max="6111" width="12.42578125" customWidth="1"/>
    <col min="6112" max="6112" width="12.7109375" customWidth="1"/>
    <col min="6113" max="6113" width="10.140625" customWidth="1"/>
    <col min="6114" max="6114" width="10.5703125" bestFit="1" customWidth="1"/>
    <col min="6115" max="6115" width="9.28515625" bestFit="1" customWidth="1"/>
    <col min="6119" max="6119" width="10.5703125" bestFit="1" customWidth="1"/>
    <col min="6121" max="6121" width="10.7109375" customWidth="1"/>
    <col min="6122" max="6123" width="9.5703125" bestFit="1" customWidth="1"/>
    <col min="6124" max="6124" width="11" customWidth="1"/>
    <col min="6125" max="6126" width="10.28515625" bestFit="1" customWidth="1"/>
    <col min="6132" max="6132" width="9.85546875" customWidth="1"/>
    <col min="6133" max="6134" width="11.5703125" bestFit="1" customWidth="1"/>
    <col min="6365" max="6365" width="18.7109375" customWidth="1"/>
    <col min="6366" max="6366" width="15.28515625" customWidth="1"/>
    <col min="6367" max="6367" width="12.42578125" customWidth="1"/>
    <col min="6368" max="6368" width="12.7109375" customWidth="1"/>
    <col min="6369" max="6369" width="10.140625" customWidth="1"/>
    <col min="6370" max="6370" width="10.5703125" bestFit="1" customWidth="1"/>
    <col min="6371" max="6371" width="9.28515625" bestFit="1" customWidth="1"/>
    <col min="6375" max="6375" width="10.5703125" bestFit="1" customWidth="1"/>
    <col min="6377" max="6377" width="10.7109375" customWidth="1"/>
    <col min="6378" max="6379" width="9.5703125" bestFit="1" customWidth="1"/>
    <col min="6380" max="6380" width="11" customWidth="1"/>
    <col min="6381" max="6382" width="10.28515625" bestFit="1" customWidth="1"/>
    <col min="6388" max="6388" width="9.85546875" customWidth="1"/>
    <col min="6389" max="6390" width="11.5703125" bestFit="1" customWidth="1"/>
    <col min="6621" max="6621" width="18.7109375" customWidth="1"/>
    <col min="6622" max="6622" width="15.28515625" customWidth="1"/>
    <col min="6623" max="6623" width="12.42578125" customWidth="1"/>
    <col min="6624" max="6624" width="12.7109375" customWidth="1"/>
    <col min="6625" max="6625" width="10.140625" customWidth="1"/>
    <col min="6626" max="6626" width="10.5703125" bestFit="1" customWidth="1"/>
    <col min="6627" max="6627" width="9.28515625" bestFit="1" customWidth="1"/>
    <col min="6631" max="6631" width="10.5703125" bestFit="1" customWidth="1"/>
    <col min="6633" max="6633" width="10.7109375" customWidth="1"/>
    <col min="6634" max="6635" width="9.5703125" bestFit="1" customWidth="1"/>
    <col min="6636" max="6636" width="11" customWidth="1"/>
    <col min="6637" max="6638" width="10.28515625" bestFit="1" customWidth="1"/>
    <col min="6644" max="6644" width="9.85546875" customWidth="1"/>
    <col min="6645" max="6646" width="11.5703125" bestFit="1" customWidth="1"/>
    <col min="6877" max="6877" width="18.7109375" customWidth="1"/>
    <col min="6878" max="6878" width="15.28515625" customWidth="1"/>
    <col min="6879" max="6879" width="12.42578125" customWidth="1"/>
    <col min="6880" max="6880" width="12.7109375" customWidth="1"/>
    <col min="6881" max="6881" width="10.140625" customWidth="1"/>
    <col min="6882" max="6882" width="10.5703125" bestFit="1" customWidth="1"/>
    <col min="6883" max="6883" width="9.28515625" bestFit="1" customWidth="1"/>
    <col min="6887" max="6887" width="10.5703125" bestFit="1" customWidth="1"/>
    <col min="6889" max="6889" width="10.7109375" customWidth="1"/>
    <col min="6890" max="6891" width="9.5703125" bestFit="1" customWidth="1"/>
    <col min="6892" max="6892" width="11" customWidth="1"/>
    <col min="6893" max="6894" width="10.28515625" bestFit="1" customWidth="1"/>
    <col min="6900" max="6900" width="9.85546875" customWidth="1"/>
    <col min="6901" max="6902" width="11.5703125" bestFit="1" customWidth="1"/>
    <col min="7133" max="7133" width="18.7109375" customWidth="1"/>
    <col min="7134" max="7134" width="15.28515625" customWidth="1"/>
    <col min="7135" max="7135" width="12.42578125" customWidth="1"/>
    <col min="7136" max="7136" width="12.7109375" customWidth="1"/>
    <col min="7137" max="7137" width="10.140625" customWidth="1"/>
    <col min="7138" max="7138" width="10.5703125" bestFit="1" customWidth="1"/>
    <col min="7139" max="7139" width="9.28515625" bestFit="1" customWidth="1"/>
    <col min="7143" max="7143" width="10.5703125" bestFit="1" customWidth="1"/>
    <col min="7145" max="7145" width="10.7109375" customWidth="1"/>
    <col min="7146" max="7147" width="9.5703125" bestFit="1" customWidth="1"/>
    <col min="7148" max="7148" width="11" customWidth="1"/>
    <col min="7149" max="7150" width="10.28515625" bestFit="1" customWidth="1"/>
    <col min="7156" max="7156" width="9.85546875" customWidth="1"/>
    <col min="7157" max="7158" width="11.5703125" bestFit="1" customWidth="1"/>
    <col min="7389" max="7389" width="18.7109375" customWidth="1"/>
    <col min="7390" max="7390" width="15.28515625" customWidth="1"/>
    <col min="7391" max="7391" width="12.42578125" customWidth="1"/>
    <col min="7392" max="7392" width="12.7109375" customWidth="1"/>
    <col min="7393" max="7393" width="10.140625" customWidth="1"/>
    <col min="7394" max="7394" width="10.5703125" bestFit="1" customWidth="1"/>
    <col min="7395" max="7395" width="9.28515625" bestFit="1" customWidth="1"/>
    <col min="7399" max="7399" width="10.5703125" bestFit="1" customWidth="1"/>
    <col min="7401" max="7401" width="10.7109375" customWidth="1"/>
    <col min="7402" max="7403" width="9.5703125" bestFit="1" customWidth="1"/>
    <col min="7404" max="7404" width="11" customWidth="1"/>
    <col min="7405" max="7406" width="10.28515625" bestFit="1" customWidth="1"/>
    <col min="7412" max="7412" width="9.85546875" customWidth="1"/>
    <col min="7413" max="7414" width="11.5703125" bestFit="1" customWidth="1"/>
    <col min="7645" max="7645" width="18.7109375" customWidth="1"/>
    <col min="7646" max="7646" width="15.28515625" customWidth="1"/>
    <col min="7647" max="7647" width="12.42578125" customWidth="1"/>
    <col min="7648" max="7648" width="12.7109375" customWidth="1"/>
    <col min="7649" max="7649" width="10.140625" customWidth="1"/>
    <col min="7650" max="7650" width="10.5703125" bestFit="1" customWidth="1"/>
    <col min="7651" max="7651" width="9.28515625" bestFit="1" customWidth="1"/>
    <col min="7655" max="7655" width="10.5703125" bestFit="1" customWidth="1"/>
    <col min="7657" max="7657" width="10.7109375" customWidth="1"/>
    <col min="7658" max="7659" width="9.5703125" bestFit="1" customWidth="1"/>
    <col min="7660" max="7660" width="11" customWidth="1"/>
    <col min="7661" max="7662" width="10.28515625" bestFit="1" customWidth="1"/>
    <col min="7668" max="7668" width="9.85546875" customWidth="1"/>
    <col min="7669" max="7670" width="11.5703125" bestFit="1" customWidth="1"/>
    <col min="7901" max="7901" width="18.7109375" customWidth="1"/>
    <col min="7902" max="7902" width="15.28515625" customWidth="1"/>
    <col min="7903" max="7903" width="12.42578125" customWidth="1"/>
    <col min="7904" max="7904" width="12.7109375" customWidth="1"/>
    <col min="7905" max="7905" width="10.140625" customWidth="1"/>
    <col min="7906" max="7906" width="10.5703125" bestFit="1" customWidth="1"/>
    <col min="7907" max="7907" width="9.28515625" bestFit="1" customWidth="1"/>
    <col min="7911" max="7911" width="10.5703125" bestFit="1" customWidth="1"/>
    <col min="7913" max="7913" width="10.7109375" customWidth="1"/>
    <col min="7914" max="7915" width="9.5703125" bestFit="1" customWidth="1"/>
    <col min="7916" max="7916" width="11" customWidth="1"/>
    <col min="7917" max="7918" width="10.28515625" bestFit="1" customWidth="1"/>
    <col min="7924" max="7924" width="9.85546875" customWidth="1"/>
    <col min="7925" max="7926" width="11.5703125" bestFit="1" customWidth="1"/>
    <col min="8157" max="8157" width="18.7109375" customWidth="1"/>
    <col min="8158" max="8158" width="15.28515625" customWidth="1"/>
    <col min="8159" max="8159" width="12.42578125" customWidth="1"/>
    <col min="8160" max="8160" width="12.7109375" customWidth="1"/>
    <col min="8161" max="8161" width="10.140625" customWidth="1"/>
    <col min="8162" max="8162" width="10.5703125" bestFit="1" customWidth="1"/>
    <col min="8163" max="8163" width="9.28515625" bestFit="1" customWidth="1"/>
    <col min="8167" max="8167" width="10.5703125" bestFit="1" customWidth="1"/>
    <col min="8169" max="8169" width="10.7109375" customWidth="1"/>
    <col min="8170" max="8171" width="9.5703125" bestFit="1" customWidth="1"/>
    <col min="8172" max="8172" width="11" customWidth="1"/>
    <col min="8173" max="8174" width="10.28515625" bestFit="1" customWidth="1"/>
    <col min="8180" max="8180" width="9.85546875" customWidth="1"/>
    <col min="8181" max="8182" width="11.5703125" bestFit="1" customWidth="1"/>
    <col min="8413" max="8413" width="18.7109375" customWidth="1"/>
    <col min="8414" max="8414" width="15.28515625" customWidth="1"/>
    <col min="8415" max="8415" width="12.42578125" customWidth="1"/>
    <col min="8416" max="8416" width="12.7109375" customWidth="1"/>
    <col min="8417" max="8417" width="10.140625" customWidth="1"/>
    <col min="8418" max="8418" width="10.5703125" bestFit="1" customWidth="1"/>
    <col min="8419" max="8419" width="9.28515625" bestFit="1" customWidth="1"/>
    <col min="8423" max="8423" width="10.5703125" bestFit="1" customWidth="1"/>
    <col min="8425" max="8425" width="10.7109375" customWidth="1"/>
    <col min="8426" max="8427" width="9.5703125" bestFit="1" customWidth="1"/>
    <col min="8428" max="8428" width="11" customWidth="1"/>
    <col min="8429" max="8430" width="10.28515625" bestFit="1" customWidth="1"/>
    <col min="8436" max="8436" width="9.85546875" customWidth="1"/>
    <col min="8437" max="8438" width="11.5703125" bestFit="1" customWidth="1"/>
    <col min="8669" max="8669" width="18.7109375" customWidth="1"/>
    <col min="8670" max="8670" width="15.28515625" customWidth="1"/>
    <col min="8671" max="8671" width="12.42578125" customWidth="1"/>
    <col min="8672" max="8672" width="12.7109375" customWidth="1"/>
    <col min="8673" max="8673" width="10.140625" customWidth="1"/>
    <col min="8674" max="8674" width="10.5703125" bestFit="1" customWidth="1"/>
    <col min="8675" max="8675" width="9.28515625" bestFit="1" customWidth="1"/>
    <col min="8679" max="8679" width="10.5703125" bestFit="1" customWidth="1"/>
    <col min="8681" max="8681" width="10.7109375" customWidth="1"/>
    <col min="8682" max="8683" width="9.5703125" bestFit="1" customWidth="1"/>
    <col min="8684" max="8684" width="11" customWidth="1"/>
    <col min="8685" max="8686" width="10.28515625" bestFit="1" customWidth="1"/>
    <col min="8692" max="8692" width="9.85546875" customWidth="1"/>
    <col min="8693" max="8694" width="11.5703125" bestFit="1" customWidth="1"/>
    <col min="8925" max="8925" width="18.7109375" customWidth="1"/>
    <col min="8926" max="8926" width="15.28515625" customWidth="1"/>
    <col min="8927" max="8927" width="12.42578125" customWidth="1"/>
    <col min="8928" max="8928" width="12.7109375" customWidth="1"/>
    <col min="8929" max="8929" width="10.140625" customWidth="1"/>
    <col min="8930" max="8930" width="10.5703125" bestFit="1" customWidth="1"/>
    <col min="8931" max="8931" width="9.28515625" bestFit="1" customWidth="1"/>
    <col min="8935" max="8935" width="10.5703125" bestFit="1" customWidth="1"/>
    <col min="8937" max="8937" width="10.7109375" customWidth="1"/>
    <col min="8938" max="8939" width="9.5703125" bestFit="1" customWidth="1"/>
    <col min="8940" max="8940" width="11" customWidth="1"/>
    <col min="8941" max="8942" width="10.28515625" bestFit="1" customWidth="1"/>
    <col min="8948" max="8948" width="9.85546875" customWidth="1"/>
    <col min="8949" max="8950" width="11.5703125" bestFit="1" customWidth="1"/>
    <col min="9181" max="9181" width="18.7109375" customWidth="1"/>
    <col min="9182" max="9182" width="15.28515625" customWidth="1"/>
    <col min="9183" max="9183" width="12.42578125" customWidth="1"/>
    <col min="9184" max="9184" width="12.7109375" customWidth="1"/>
    <col min="9185" max="9185" width="10.140625" customWidth="1"/>
    <col min="9186" max="9186" width="10.5703125" bestFit="1" customWidth="1"/>
    <col min="9187" max="9187" width="9.28515625" bestFit="1" customWidth="1"/>
    <col min="9191" max="9191" width="10.5703125" bestFit="1" customWidth="1"/>
    <col min="9193" max="9193" width="10.7109375" customWidth="1"/>
    <col min="9194" max="9195" width="9.5703125" bestFit="1" customWidth="1"/>
    <col min="9196" max="9196" width="11" customWidth="1"/>
    <col min="9197" max="9198" width="10.28515625" bestFit="1" customWidth="1"/>
    <col min="9204" max="9204" width="9.85546875" customWidth="1"/>
    <col min="9205" max="9206" width="11.5703125" bestFit="1" customWidth="1"/>
    <col min="9437" max="9437" width="18.7109375" customWidth="1"/>
    <col min="9438" max="9438" width="15.28515625" customWidth="1"/>
    <col min="9439" max="9439" width="12.42578125" customWidth="1"/>
    <col min="9440" max="9440" width="12.7109375" customWidth="1"/>
    <col min="9441" max="9441" width="10.140625" customWidth="1"/>
    <col min="9442" max="9442" width="10.5703125" bestFit="1" customWidth="1"/>
    <col min="9443" max="9443" width="9.28515625" bestFit="1" customWidth="1"/>
    <col min="9447" max="9447" width="10.5703125" bestFit="1" customWidth="1"/>
    <col min="9449" max="9449" width="10.7109375" customWidth="1"/>
    <col min="9450" max="9451" width="9.5703125" bestFit="1" customWidth="1"/>
    <col min="9452" max="9452" width="11" customWidth="1"/>
    <col min="9453" max="9454" width="10.28515625" bestFit="1" customWidth="1"/>
    <col min="9460" max="9460" width="9.85546875" customWidth="1"/>
    <col min="9461" max="9462" width="11.5703125" bestFit="1" customWidth="1"/>
    <col min="9693" max="9693" width="18.7109375" customWidth="1"/>
    <col min="9694" max="9694" width="15.28515625" customWidth="1"/>
    <col min="9695" max="9695" width="12.42578125" customWidth="1"/>
    <col min="9696" max="9696" width="12.7109375" customWidth="1"/>
    <col min="9697" max="9697" width="10.140625" customWidth="1"/>
    <col min="9698" max="9698" width="10.5703125" bestFit="1" customWidth="1"/>
    <col min="9699" max="9699" width="9.28515625" bestFit="1" customWidth="1"/>
    <col min="9703" max="9703" width="10.5703125" bestFit="1" customWidth="1"/>
    <col min="9705" max="9705" width="10.7109375" customWidth="1"/>
    <col min="9706" max="9707" width="9.5703125" bestFit="1" customWidth="1"/>
    <col min="9708" max="9708" width="11" customWidth="1"/>
    <col min="9709" max="9710" width="10.28515625" bestFit="1" customWidth="1"/>
    <col min="9716" max="9716" width="9.85546875" customWidth="1"/>
    <col min="9717" max="9718" width="11.5703125" bestFit="1" customWidth="1"/>
    <col min="9949" max="9949" width="18.7109375" customWidth="1"/>
    <col min="9950" max="9950" width="15.28515625" customWidth="1"/>
    <col min="9951" max="9951" width="12.42578125" customWidth="1"/>
    <col min="9952" max="9952" width="12.7109375" customWidth="1"/>
    <col min="9953" max="9953" width="10.140625" customWidth="1"/>
    <col min="9954" max="9954" width="10.5703125" bestFit="1" customWidth="1"/>
    <col min="9955" max="9955" width="9.28515625" bestFit="1" customWidth="1"/>
    <col min="9959" max="9959" width="10.5703125" bestFit="1" customWidth="1"/>
    <col min="9961" max="9961" width="10.7109375" customWidth="1"/>
    <col min="9962" max="9963" width="9.5703125" bestFit="1" customWidth="1"/>
    <col min="9964" max="9964" width="11" customWidth="1"/>
    <col min="9965" max="9966" width="10.28515625" bestFit="1" customWidth="1"/>
    <col min="9972" max="9972" width="9.85546875" customWidth="1"/>
    <col min="9973" max="9974" width="11.5703125" bestFit="1" customWidth="1"/>
    <col min="10205" max="10205" width="18.7109375" customWidth="1"/>
    <col min="10206" max="10206" width="15.28515625" customWidth="1"/>
    <col min="10207" max="10207" width="12.42578125" customWidth="1"/>
    <col min="10208" max="10208" width="12.7109375" customWidth="1"/>
    <col min="10209" max="10209" width="10.140625" customWidth="1"/>
    <col min="10210" max="10210" width="10.5703125" bestFit="1" customWidth="1"/>
    <col min="10211" max="10211" width="9.28515625" bestFit="1" customWidth="1"/>
    <col min="10215" max="10215" width="10.5703125" bestFit="1" customWidth="1"/>
    <col min="10217" max="10217" width="10.7109375" customWidth="1"/>
    <col min="10218" max="10219" width="9.5703125" bestFit="1" customWidth="1"/>
    <col min="10220" max="10220" width="11" customWidth="1"/>
    <col min="10221" max="10222" width="10.28515625" bestFit="1" customWidth="1"/>
    <col min="10228" max="10228" width="9.85546875" customWidth="1"/>
    <col min="10229" max="10230" width="11.5703125" bestFit="1" customWidth="1"/>
    <col min="10461" max="10461" width="18.7109375" customWidth="1"/>
    <col min="10462" max="10462" width="15.28515625" customWidth="1"/>
    <col min="10463" max="10463" width="12.42578125" customWidth="1"/>
    <col min="10464" max="10464" width="12.7109375" customWidth="1"/>
    <col min="10465" max="10465" width="10.140625" customWidth="1"/>
    <col min="10466" max="10466" width="10.5703125" bestFit="1" customWidth="1"/>
    <col min="10467" max="10467" width="9.28515625" bestFit="1" customWidth="1"/>
    <col min="10471" max="10471" width="10.5703125" bestFit="1" customWidth="1"/>
    <col min="10473" max="10473" width="10.7109375" customWidth="1"/>
    <col min="10474" max="10475" width="9.5703125" bestFit="1" customWidth="1"/>
    <col min="10476" max="10476" width="11" customWidth="1"/>
    <col min="10477" max="10478" width="10.28515625" bestFit="1" customWidth="1"/>
    <col min="10484" max="10484" width="9.85546875" customWidth="1"/>
    <col min="10485" max="10486" width="11.5703125" bestFit="1" customWidth="1"/>
    <col min="10717" max="10717" width="18.7109375" customWidth="1"/>
    <col min="10718" max="10718" width="15.28515625" customWidth="1"/>
    <col min="10719" max="10719" width="12.42578125" customWidth="1"/>
    <col min="10720" max="10720" width="12.7109375" customWidth="1"/>
    <col min="10721" max="10721" width="10.140625" customWidth="1"/>
    <col min="10722" max="10722" width="10.5703125" bestFit="1" customWidth="1"/>
    <col min="10723" max="10723" width="9.28515625" bestFit="1" customWidth="1"/>
    <col min="10727" max="10727" width="10.5703125" bestFit="1" customWidth="1"/>
    <col min="10729" max="10729" width="10.7109375" customWidth="1"/>
    <col min="10730" max="10731" width="9.5703125" bestFit="1" customWidth="1"/>
    <col min="10732" max="10732" width="11" customWidth="1"/>
    <col min="10733" max="10734" width="10.28515625" bestFit="1" customWidth="1"/>
    <col min="10740" max="10740" width="9.85546875" customWidth="1"/>
    <col min="10741" max="10742" width="11.5703125" bestFit="1" customWidth="1"/>
    <col min="10973" max="10973" width="18.7109375" customWidth="1"/>
    <col min="10974" max="10974" width="15.28515625" customWidth="1"/>
    <col min="10975" max="10975" width="12.42578125" customWidth="1"/>
    <col min="10976" max="10976" width="12.7109375" customWidth="1"/>
    <col min="10977" max="10977" width="10.140625" customWidth="1"/>
    <col min="10978" max="10978" width="10.5703125" bestFit="1" customWidth="1"/>
    <col min="10979" max="10979" width="9.28515625" bestFit="1" customWidth="1"/>
    <col min="10983" max="10983" width="10.5703125" bestFit="1" customWidth="1"/>
    <col min="10985" max="10985" width="10.7109375" customWidth="1"/>
    <col min="10986" max="10987" width="9.5703125" bestFit="1" customWidth="1"/>
    <col min="10988" max="10988" width="11" customWidth="1"/>
    <col min="10989" max="10990" width="10.28515625" bestFit="1" customWidth="1"/>
    <col min="10996" max="10996" width="9.85546875" customWidth="1"/>
    <col min="10997" max="10998" width="11.5703125" bestFit="1" customWidth="1"/>
    <col min="11229" max="11229" width="18.7109375" customWidth="1"/>
    <col min="11230" max="11230" width="15.28515625" customWidth="1"/>
    <col min="11231" max="11231" width="12.42578125" customWidth="1"/>
    <col min="11232" max="11232" width="12.7109375" customWidth="1"/>
    <col min="11233" max="11233" width="10.140625" customWidth="1"/>
    <col min="11234" max="11234" width="10.5703125" bestFit="1" customWidth="1"/>
    <col min="11235" max="11235" width="9.28515625" bestFit="1" customWidth="1"/>
    <col min="11239" max="11239" width="10.5703125" bestFit="1" customWidth="1"/>
    <col min="11241" max="11241" width="10.7109375" customWidth="1"/>
    <col min="11242" max="11243" width="9.5703125" bestFit="1" customWidth="1"/>
    <col min="11244" max="11244" width="11" customWidth="1"/>
    <col min="11245" max="11246" width="10.28515625" bestFit="1" customWidth="1"/>
    <col min="11252" max="11252" width="9.85546875" customWidth="1"/>
    <col min="11253" max="11254" width="11.5703125" bestFit="1" customWidth="1"/>
    <col min="11485" max="11485" width="18.7109375" customWidth="1"/>
    <col min="11486" max="11486" width="15.28515625" customWidth="1"/>
    <col min="11487" max="11487" width="12.42578125" customWidth="1"/>
    <col min="11488" max="11488" width="12.7109375" customWidth="1"/>
    <col min="11489" max="11489" width="10.140625" customWidth="1"/>
    <col min="11490" max="11490" width="10.5703125" bestFit="1" customWidth="1"/>
    <col min="11491" max="11491" width="9.28515625" bestFit="1" customWidth="1"/>
    <col min="11495" max="11495" width="10.5703125" bestFit="1" customWidth="1"/>
    <col min="11497" max="11497" width="10.7109375" customWidth="1"/>
    <col min="11498" max="11499" width="9.5703125" bestFit="1" customWidth="1"/>
    <col min="11500" max="11500" width="11" customWidth="1"/>
    <col min="11501" max="11502" width="10.28515625" bestFit="1" customWidth="1"/>
    <col min="11508" max="11508" width="9.85546875" customWidth="1"/>
    <col min="11509" max="11510" width="11.5703125" bestFit="1" customWidth="1"/>
    <col min="11741" max="11741" width="18.7109375" customWidth="1"/>
    <col min="11742" max="11742" width="15.28515625" customWidth="1"/>
    <col min="11743" max="11743" width="12.42578125" customWidth="1"/>
    <col min="11744" max="11744" width="12.7109375" customWidth="1"/>
    <col min="11745" max="11745" width="10.140625" customWidth="1"/>
    <col min="11746" max="11746" width="10.5703125" bestFit="1" customWidth="1"/>
    <col min="11747" max="11747" width="9.28515625" bestFit="1" customWidth="1"/>
    <col min="11751" max="11751" width="10.5703125" bestFit="1" customWidth="1"/>
    <col min="11753" max="11753" width="10.7109375" customWidth="1"/>
    <col min="11754" max="11755" width="9.5703125" bestFit="1" customWidth="1"/>
    <col min="11756" max="11756" width="11" customWidth="1"/>
    <col min="11757" max="11758" width="10.28515625" bestFit="1" customWidth="1"/>
    <col min="11764" max="11764" width="9.85546875" customWidth="1"/>
    <col min="11765" max="11766" width="11.5703125" bestFit="1" customWidth="1"/>
    <col min="11997" max="11997" width="18.7109375" customWidth="1"/>
    <col min="11998" max="11998" width="15.28515625" customWidth="1"/>
    <col min="11999" max="11999" width="12.42578125" customWidth="1"/>
    <col min="12000" max="12000" width="12.7109375" customWidth="1"/>
    <col min="12001" max="12001" width="10.140625" customWidth="1"/>
    <col min="12002" max="12002" width="10.5703125" bestFit="1" customWidth="1"/>
    <col min="12003" max="12003" width="9.28515625" bestFit="1" customWidth="1"/>
    <col min="12007" max="12007" width="10.5703125" bestFit="1" customWidth="1"/>
    <col min="12009" max="12009" width="10.7109375" customWidth="1"/>
    <col min="12010" max="12011" width="9.5703125" bestFit="1" customWidth="1"/>
    <col min="12012" max="12012" width="11" customWidth="1"/>
    <col min="12013" max="12014" width="10.28515625" bestFit="1" customWidth="1"/>
    <col min="12020" max="12020" width="9.85546875" customWidth="1"/>
    <col min="12021" max="12022" width="11.5703125" bestFit="1" customWidth="1"/>
    <col min="12253" max="12253" width="18.7109375" customWidth="1"/>
    <col min="12254" max="12254" width="15.28515625" customWidth="1"/>
    <col min="12255" max="12255" width="12.42578125" customWidth="1"/>
    <col min="12256" max="12256" width="12.7109375" customWidth="1"/>
    <col min="12257" max="12257" width="10.140625" customWidth="1"/>
    <col min="12258" max="12258" width="10.5703125" bestFit="1" customWidth="1"/>
    <col min="12259" max="12259" width="9.28515625" bestFit="1" customWidth="1"/>
    <col min="12263" max="12263" width="10.5703125" bestFit="1" customWidth="1"/>
    <col min="12265" max="12265" width="10.7109375" customWidth="1"/>
    <col min="12266" max="12267" width="9.5703125" bestFit="1" customWidth="1"/>
    <col min="12268" max="12268" width="11" customWidth="1"/>
    <col min="12269" max="12270" width="10.28515625" bestFit="1" customWidth="1"/>
    <col min="12276" max="12276" width="9.85546875" customWidth="1"/>
    <col min="12277" max="12278" width="11.5703125" bestFit="1" customWidth="1"/>
    <col min="12509" max="12509" width="18.7109375" customWidth="1"/>
    <col min="12510" max="12510" width="15.28515625" customWidth="1"/>
    <col min="12511" max="12511" width="12.42578125" customWidth="1"/>
    <col min="12512" max="12512" width="12.7109375" customWidth="1"/>
    <col min="12513" max="12513" width="10.140625" customWidth="1"/>
    <col min="12514" max="12514" width="10.5703125" bestFit="1" customWidth="1"/>
    <col min="12515" max="12515" width="9.28515625" bestFit="1" customWidth="1"/>
    <col min="12519" max="12519" width="10.5703125" bestFit="1" customWidth="1"/>
    <col min="12521" max="12521" width="10.7109375" customWidth="1"/>
    <col min="12522" max="12523" width="9.5703125" bestFit="1" customWidth="1"/>
    <col min="12524" max="12524" width="11" customWidth="1"/>
    <col min="12525" max="12526" width="10.28515625" bestFit="1" customWidth="1"/>
    <col min="12532" max="12532" width="9.85546875" customWidth="1"/>
    <col min="12533" max="12534" width="11.5703125" bestFit="1" customWidth="1"/>
    <col min="12765" max="12765" width="18.7109375" customWidth="1"/>
    <col min="12766" max="12766" width="15.28515625" customWidth="1"/>
    <col min="12767" max="12767" width="12.42578125" customWidth="1"/>
    <col min="12768" max="12768" width="12.7109375" customWidth="1"/>
    <col min="12769" max="12769" width="10.140625" customWidth="1"/>
    <col min="12770" max="12770" width="10.5703125" bestFit="1" customWidth="1"/>
    <col min="12771" max="12771" width="9.28515625" bestFit="1" customWidth="1"/>
    <col min="12775" max="12775" width="10.5703125" bestFit="1" customWidth="1"/>
    <col min="12777" max="12777" width="10.7109375" customWidth="1"/>
    <col min="12778" max="12779" width="9.5703125" bestFit="1" customWidth="1"/>
    <col min="12780" max="12780" width="11" customWidth="1"/>
    <col min="12781" max="12782" width="10.28515625" bestFit="1" customWidth="1"/>
    <col min="12788" max="12788" width="9.85546875" customWidth="1"/>
    <col min="12789" max="12790" width="11.5703125" bestFit="1" customWidth="1"/>
    <col min="13021" max="13021" width="18.7109375" customWidth="1"/>
    <col min="13022" max="13022" width="15.28515625" customWidth="1"/>
    <col min="13023" max="13023" width="12.42578125" customWidth="1"/>
    <col min="13024" max="13024" width="12.7109375" customWidth="1"/>
    <col min="13025" max="13025" width="10.140625" customWidth="1"/>
    <col min="13026" max="13026" width="10.5703125" bestFit="1" customWidth="1"/>
    <col min="13027" max="13027" width="9.28515625" bestFit="1" customWidth="1"/>
    <col min="13031" max="13031" width="10.5703125" bestFit="1" customWidth="1"/>
    <col min="13033" max="13033" width="10.7109375" customWidth="1"/>
    <col min="13034" max="13035" width="9.5703125" bestFit="1" customWidth="1"/>
    <col min="13036" max="13036" width="11" customWidth="1"/>
    <col min="13037" max="13038" width="10.28515625" bestFit="1" customWidth="1"/>
    <col min="13044" max="13044" width="9.85546875" customWidth="1"/>
    <col min="13045" max="13046" width="11.5703125" bestFit="1" customWidth="1"/>
    <col min="13277" max="13277" width="18.7109375" customWidth="1"/>
    <col min="13278" max="13278" width="15.28515625" customWidth="1"/>
    <col min="13279" max="13279" width="12.42578125" customWidth="1"/>
    <col min="13280" max="13280" width="12.7109375" customWidth="1"/>
    <col min="13281" max="13281" width="10.140625" customWidth="1"/>
    <col min="13282" max="13282" width="10.5703125" bestFit="1" customWidth="1"/>
    <col min="13283" max="13283" width="9.28515625" bestFit="1" customWidth="1"/>
    <col min="13287" max="13287" width="10.5703125" bestFit="1" customWidth="1"/>
    <col min="13289" max="13289" width="10.7109375" customWidth="1"/>
    <col min="13290" max="13291" width="9.5703125" bestFit="1" customWidth="1"/>
    <col min="13292" max="13292" width="11" customWidth="1"/>
    <col min="13293" max="13294" width="10.28515625" bestFit="1" customWidth="1"/>
    <col min="13300" max="13300" width="9.85546875" customWidth="1"/>
    <col min="13301" max="13302" width="11.5703125" bestFit="1" customWidth="1"/>
    <col min="13533" max="13533" width="18.7109375" customWidth="1"/>
    <col min="13534" max="13534" width="15.28515625" customWidth="1"/>
    <col min="13535" max="13535" width="12.42578125" customWidth="1"/>
    <col min="13536" max="13536" width="12.7109375" customWidth="1"/>
    <col min="13537" max="13537" width="10.140625" customWidth="1"/>
    <col min="13538" max="13538" width="10.5703125" bestFit="1" customWidth="1"/>
    <col min="13539" max="13539" width="9.28515625" bestFit="1" customWidth="1"/>
    <col min="13543" max="13543" width="10.5703125" bestFit="1" customWidth="1"/>
    <col min="13545" max="13545" width="10.7109375" customWidth="1"/>
    <col min="13546" max="13547" width="9.5703125" bestFit="1" customWidth="1"/>
    <col min="13548" max="13548" width="11" customWidth="1"/>
    <col min="13549" max="13550" width="10.28515625" bestFit="1" customWidth="1"/>
    <col min="13556" max="13556" width="9.85546875" customWidth="1"/>
    <col min="13557" max="13558" width="11.5703125" bestFit="1" customWidth="1"/>
    <col min="13789" max="13789" width="18.7109375" customWidth="1"/>
    <col min="13790" max="13790" width="15.28515625" customWidth="1"/>
    <col min="13791" max="13791" width="12.42578125" customWidth="1"/>
    <col min="13792" max="13792" width="12.7109375" customWidth="1"/>
    <col min="13793" max="13793" width="10.140625" customWidth="1"/>
    <col min="13794" max="13794" width="10.5703125" bestFit="1" customWidth="1"/>
    <col min="13795" max="13795" width="9.28515625" bestFit="1" customWidth="1"/>
    <col min="13799" max="13799" width="10.5703125" bestFit="1" customWidth="1"/>
    <col min="13801" max="13801" width="10.7109375" customWidth="1"/>
    <col min="13802" max="13803" width="9.5703125" bestFit="1" customWidth="1"/>
    <col min="13804" max="13804" width="11" customWidth="1"/>
    <col min="13805" max="13806" width="10.28515625" bestFit="1" customWidth="1"/>
    <col min="13812" max="13812" width="9.85546875" customWidth="1"/>
    <col min="13813" max="13814" width="11.5703125" bestFit="1" customWidth="1"/>
    <col min="14045" max="14045" width="18.7109375" customWidth="1"/>
    <col min="14046" max="14046" width="15.28515625" customWidth="1"/>
    <col min="14047" max="14047" width="12.42578125" customWidth="1"/>
    <col min="14048" max="14048" width="12.7109375" customWidth="1"/>
    <col min="14049" max="14049" width="10.140625" customWidth="1"/>
    <col min="14050" max="14050" width="10.5703125" bestFit="1" customWidth="1"/>
    <col min="14051" max="14051" width="9.28515625" bestFit="1" customWidth="1"/>
    <col min="14055" max="14055" width="10.5703125" bestFit="1" customWidth="1"/>
    <col min="14057" max="14057" width="10.7109375" customWidth="1"/>
    <col min="14058" max="14059" width="9.5703125" bestFit="1" customWidth="1"/>
    <col min="14060" max="14060" width="11" customWidth="1"/>
    <col min="14061" max="14062" width="10.28515625" bestFit="1" customWidth="1"/>
    <col min="14068" max="14068" width="9.85546875" customWidth="1"/>
    <col min="14069" max="14070" width="11.5703125" bestFit="1" customWidth="1"/>
    <col min="14301" max="14301" width="18.7109375" customWidth="1"/>
    <col min="14302" max="14302" width="15.28515625" customWidth="1"/>
    <col min="14303" max="14303" width="12.42578125" customWidth="1"/>
    <col min="14304" max="14304" width="12.7109375" customWidth="1"/>
    <col min="14305" max="14305" width="10.140625" customWidth="1"/>
    <col min="14306" max="14306" width="10.5703125" bestFit="1" customWidth="1"/>
    <col min="14307" max="14307" width="9.28515625" bestFit="1" customWidth="1"/>
    <col min="14311" max="14311" width="10.5703125" bestFit="1" customWidth="1"/>
    <col min="14313" max="14313" width="10.7109375" customWidth="1"/>
    <col min="14314" max="14315" width="9.5703125" bestFit="1" customWidth="1"/>
    <col min="14316" max="14316" width="11" customWidth="1"/>
    <col min="14317" max="14318" width="10.28515625" bestFit="1" customWidth="1"/>
    <col min="14324" max="14324" width="9.85546875" customWidth="1"/>
    <col min="14325" max="14326" width="11.5703125" bestFit="1" customWidth="1"/>
    <col min="14557" max="14557" width="18.7109375" customWidth="1"/>
    <col min="14558" max="14558" width="15.28515625" customWidth="1"/>
    <col min="14559" max="14559" width="12.42578125" customWidth="1"/>
    <col min="14560" max="14560" width="12.7109375" customWidth="1"/>
    <col min="14561" max="14561" width="10.140625" customWidth="1"/>
    <col min="14562" max="14562" width="10.5703125" bestFit="1" customWidth="1"/>
    <col min="14563" max="14563" width="9.28515625" bestFit="1" customWidth="1"/>
    <col min="14567" max="14567" width="10.5703125" bestFit="1" customWidth="1"/>
    <col min="14569" max="14569" width="10.7109375" customWidth="1"/>
    <col min="14570" max="14571" width="9.5703125" bestFit="1" customWidth="1"/>
    <col min="14572" max="14572" width="11" customWidth="1"/>
    <col min="14573" max="14574" width="10.28515625" bestFit="1" customWidth="1"/>
    <col min="14580" max="14580" width="9.85546875" customWidth="1"/>
    <col min="14581" max="14582" width="11.5703125" bestFit="1" customWidth="1"/>
    <col min="14813" max="14813" width="18.7109375" customWidth="1"/>
    <col min="14814" max="14814" width="15.28515625" customWidth="1"/>
    <col min="14815" max="14815" width="12.42578125" customWidth="1"/>
    <col min="14816" max="14816" width="12.7109375" customWidth="1"/>
    <col min="14817" max="14817" width="10.140625" customWidth="1"/>
    <col min="14818" max="14818" width="10.5703125" bestFit="1" customWidth="1"/>
    <col min="14819" max="14819" width="9.28515625" bestFit="1" customWidth="1"/>
    <col min="14823" max="14823" width="10.5703125" bestFit="1" customWidth="1"/>
    <col min="14825" max="14825" width="10.7109375" customWidth="1"/>
    <col min="14826" max="14827" width="9.5703125" bestFit="1" customWidth="1"/>
    <col min="14828" max="14828" width="11" customWidth="1"/>
    <col min="14829" max="14830" width="10.28515625" bestFit="1" customWidth="1"/>
    <col min="14836" max="14836" width="9.85546875" customWidth="1"/>
    <col min="14837" max="14838" width="11.5703125" bestFit="1" customWidth="1"/>
    <col min="15069" max="15069" width="18.7109375" customWidth="1"/>
    <col min="15070" max="15070" width="15.28515625" customWidth="1"/>
    <col min="15071" max="15071" width="12.42578125" customWidth="1"/>
    <col min="15072" max="15072" width="12.7109375" customWidth="1"/>
    <col min="15073" max="15073" width="10.140625" customWidth="1"/>
    <col min="15074" max="15074" width="10.5703125" bestFit="1" customWidth="1"/>
    <col min="15075" max="15075" width="9.28515625" bestFit="1" customWidth="1"/>
    <col min="15079" max="15079" width="10.5703125" bestFit="1" customWidth="1"/>
    <col min="15081" max="15081" width="10.7109375" customWidth="1"/>
    <col min="15082" max="15083" width="9.5703125" bestFit="1" customWidth="1"/>
    <col min="15084" max="15084" width="11" customWidth="1"/>
    <col min="15085" max="15086" width="10.28515625" bestFit="1" customWidth="1"/>
    <col min="15092" max="15092" width="9.85546875" customWidth="1"/>
    <col min="15093" max="15094" width="11.5703125" bestFit="1" customWidth="1"/>
    <col min="15325" max="15325" width="18.7109375" customWidth="1"/>
    <col min="15326" max="15326" width="15.28515625" customWidth="1"/>
    <col min="15327" max="15327" width="12.42578125" customWidth="1"/>
    <col min="15328" max="15328" width="12.7109375" customWidth="1"/>
    <col min="15329" max="15329" width="10.140625" customWidth="1"/>
    <col min="15330" max="15330" width="10.5703125" bestFit="1" customWidth="1"/>
    <col min="15331" max="15331" width="9.28515625" bestFit="1" customWidth="1"/>
    <col min="15335" max="15335" width="10.5703125" bestFit="1" customWidth="1"/>
    <col min="15337" max="15337" width="10.7109375" customWidth="1"/>
    <col min="15338" max="15339" width="9.5703125" bestFit="1" customWidth="1"/>
    <col min="15340" max="15340" width="11" customWidth="1"/>
    <col min="15341" max="15342" width="10.28515625" bestFit="1" customWidth="1"/>
    <col min="15348" max="15348" width="9.85546875" customWidth="1"/>
    <col min="15349" max="15350" width="11.5703125" bestFit="1" customWidth="1"/>
    <col min="15581" max="15581" width="18.7109375" customWidth="1"/>
    <col min="15582" max="15582" width="15.28515625" customWidth="1"/>
    <col min="15583" max="15583" width="12.42578125" customWidth="1"/>
    <col min="15584" max="15584" width="12.7109375" customWidth="1"/>
    <col min="15585" max="15585" width="10.140625" customWidth="1"/>
    <col min="15586" max="15586" width="10.5703125" bestFit="1" customWidth="1"/>
    <col min="15587" max="15587" width="9.28515625" bestFit="1" customWidth="1"/>
    <col min="15591" max="15591" width="10.5703125" bestFit="1" customWidth="1"/>
    <col min="15593" max="15593" width="10.7109375" customWidth="1"/>
    <col min="15594" max="15595" width="9.5703125" bestFit="1" customWidth="1"/>
    <col min="15596" max="15596" width="11" customWidth="1"/>
    <col min="15597" max="15598" width="10.28515625" bestFit="1" customWidth="1"/>
    <col min="15604" max="15604" width="9.85546875" customWidth="1"/>
    <col min="15605" max="15606" width="11.5703125" bestFit="1" customWidth="1"/>
    <col min="15837" max="15837" width="18.7109375" customWidth="1"/>
    <col min="15838" max="15838" width="15.28515625" customWidth="1"/>
    <col min="15839" max="15839" width="12.42578125" customWidth="1"/>
    <col min="15840" max="15840" width="12.7109375" customWidth="1"/>
    <col min="15841" max="15841" width="10.140625" customWidth="1"/>
    <col min="15842" max="15842" width="10.5703125" bestFit="1" customWidth="1"/>
    <col min="15843" max="15843" width="9.28515625" bestFit="1" customWidth="1"/>
    <col min="15847" max="15847" width="10.5703125" bestFit="1" customWidth="1"/>
    <col min="15849" max="15849" width="10.7109375" customWidth="1"/>
    <col min="15850" max="15851" width="9.5703125" bestFit="1" customWidth="1"/>
    <col min="15852" max="15852" width="11" customWidth="1"/>
    <col min="15853" max="15854" width="10.28515625" bestFit="1" customWidth="1"/>
    <col min="15860" max="15860" width="9.85546875" customWidth="1"/>
    <col min="15861" max="15862" width="11.5703125" bestFit="1" customWidth="1"/>
    <col min="16093" max="16093" width="18.7109375" customWidth="1"/>
    <col min="16094" max="16094" width="15.28515625" customWidth="1"/>
    <col min="16095" max="16095" width="12.42578125" customWidth="1"/>
    <col min="16096" max="16096" width="12.7109375" customWidth="1"/>
    <col min="16097" max="16097" width="10.140625" customWidth="1"/>
    <col min="16098" max="16098" width="10.5703125" bestFit="1" customWidth="1"/>
    <col min="16099" max="16099" width="9.28515625" bestFit="1" customWidth="1"/>
    <col min="16103" max="16103" width="10.5703125" bestFit="1" customWidth="1"/>
    <col min="16105" max="16105" width="10.7109375" customWidth="1"/>
    <col min="16106" max="16107" width="9.5703125" bestFit="1" customWidth="1"/>
    <col min="16108" max="16108" width="11" customWidth="1"/>
    <col min="16109" max="16110" width="10.28515625" bestFit="1" customWidth="1"/>
    <col min="16116" max="16116" width="9.85546875" customWidth="1"/>
    <col min="16117" max="16118" width="11.5703125" bestFit="1" customWidth="1"/>
  </cols>
  <sheetData>
    <row r="1" spans="2:14">
      <c r="B1" s="2"/>
      <c r="C1" s="3"/>
      <c r="D1" s="3"/>
    </row>
    <row r="4" spans="2:14">
      <c r="M4" s="47"/>
      <c r="N4" s="47"/>
    </row>
    <row r="6" spans="2:14" ht="50.25" customHeight="1"/>
    <row r="7" spans="2:14" ht="32.25" customHeight="1"/>
    <row r="8" spans="2:14" ht="24" customHeight="1"/>
    <row r="9" spans="2:14" ht="34.5" customHeight="1"/>
    <row r="14" spans="2:14">
      <c r="G14" s="7"/>
      <c r="H14" s="7"/>
      <c r="I14" s="7"/>
      <c r="J14" s="7"/>
      <c r="K14" s="7"/>
      <c r="L14" s="7"/>
    </row>
    <row r="17" spans="7:8">
      <c r="G17" s="5"/>
      <c r="H17" s="5"/>
    </row>
    <row r="18" spans="7:8">
      <c r="G18" s="5"/>
      <c r="H18" s="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4"/>
  <sheetViews>
    <sheetView topLeftCell="A30" workbookViewId="0">
      <selection activeCell="S74" sqref="S74"/>
    </sheetView>
  </sheetViews>
  <sheetFormatPr defaultRowHeight="15"/>
  <cols>
    <col min="1" max="1" width="15.7109375" customWidth="1"/>
    <col min="2" max="2" width="11.7109375" customWidth="1"/>
    <col min="3" max="13" width="9.5703125" customWidth="1"/>
    <col min="14" max="14" width="13.5703125" customWidth="1"/>
    <col min="15" max="15" width="5.85546875" customWidth="1"/>
    <col min="16" max="16" width="8.85546875" customWidth="1"/>
    <col min="17" max="19" width="15.140625" customWidth="1"/>
    <col min="20" max="20" width="8.85546875" customWidth="1"/>
  </cols>
  <sheetData>
    <row r="1" spans="1:14" hidden="1"/>
    <row r="2" spans="1:14" hidden="1"/>
    <row r="3" spans="1:14" hidden="1">
      <c r="K3" s="1">
        <v>41795600</v>
      </c>
    </row>
    <row r="4" spans="1:14" hidden="1"/>
    <row r="5" spans="1:14" hidden="1"/>
    <row r="6" spans="1:14" hidden="1"/>
    <row r="7" spans="1:14" hidden="1">
      <c r="N7">
        <v>1000</v>
      </c>
    </row>
    <row r="8" spans="1:14" hidden="1"/>
    <row r="9" spans="1:14" hidden="1">
      <c r="A9" t="s">
        <v>20</v>
      </c>
      <c r="B9" s="28">
        <f t="shared" ref="B9:G9" si="0">SUM(B10:B13)</f>
        <v>7887554.3474262841</v>
      </c>
      <c r="C9" s="28">
        <f t="shared" si="0"/>
        <v>7675301</v>
      </c>
      <c r="D9" s="28">
        <f t="shared" si="0"/>
        <v>9059147.6525737196</v>
      </c>
      <c r="E9" s="28">
        <f t="shared" si="0"/>
        <v>6868201</v>
      </c>
      <c r="F9" s="28">
        <f t="shared" si="0"/>
        <v>3899201</v>
      </c>
      <c r="G9" s="28">
        <f t="shared" si="0"/>
        <v>6406195</v>
      </c>
      <c r="H9" s="1">
        <f>SUM(B9:G9)</f>
        <v>41795600</v>
      </c>
      <c r="J9" s="1">
        <f>SUM(J10:J12)</f>
        <v>41795600.000000007</v>
      </c>
    </row>
    <row r="10" spans="1:14" hidden="1">
      <c r="A10" s="32">
        <v>150</v>
      </c>
      <c r="B10" s="28">
        <f>5770642+212658-304746.652573716</f>
        <v>5678553.3474262841</v>
      </c>
      <c r="C10" s="28">
        <f>5520762+212658</f>
        <v>5733420</v>
      </c>
      <c r="D10" s="31">
        <f>6471086+212658-77981.7291393019</f>
        <v>6605762.2708606981</v>
      </c>
      <c r="E10" s="28">
        <f>4899781+212658</f>
        <v>5112439</v>
      </c>
      <c r="F10" s="28">
        <f>2813180+212658</f>
        <v>3025838</v>
      </c>
      <c r="G10" s="28">
        <f>4626952+212655</f>
        <v>4839607</v>
      </c>
      <c r="H10" s="1">
        <f>SUM(B10:G10)</f>
        <v>30995619.618286982</v>
      </c>
      <c r="J10" s="1">
        <f>$K$3*H16</f>
        <v>30995619.618286982</v>
      </c>
      <c r="K10" s="1">
        <f>H10-J10</f>
        <v>0</v>
      </c>
      <c r="L10">
        <v>77981.729139301926</v>
      </c>
    </row>
    <row r="11" spans="1:14" hidden="1">
      <c r="A11" s="32" t="s">
        <v>47</v>
      </c>
      <c r="B11" s="28">
        <f>2171523-198795</f>
        <v>1972728</v>
      </c>
      <c r="C11" s="28">
        <f>1878137-198795</f>
        <v>1679342</v>
      </c>
      <c r="D11" s="31">
        <f>2388850-198795-23708.8026329763</f>
        <v>2166346.1973670237</v>
      </c>
      <c r="E11" s="28">
        <f>1727805-198795</f>
        <v>1529010</v>
      </c>
      <c r="F11" s="28">
        <f>935379-198795</f>
        <v>736584</v>
      </c>
      <c r="G11" s="28">
        <f>1538391-198796</f>
        <v>1339595</v>
      </c>
      <c r="H11" s="1">
        <f>SUM(B11:G11)</f>
        <v>9423605.1973670237</v>
      </c>
      <c r="J11" s="1">
        <f>$K$3*H17</f>
        <v>9423605.1973670237</v>
      </c>
      <c r="K11" s="1">
        <f>H11-J11</f>
        <v>0</v>
      </c>
      <c r="L11">
        <v>23708.802632976323</v>
      </c>
    </row>
    <row r="12" spans="1:14" hidden="1">
      <c r="A12" s="32">
        <v>670</v>
      </c>
      <c r="B12" s="28">
        <f>250135-13862</f>
        <v>236273</v>
      </c>
      <c r="C12" s="28">
        <f>276401-13862</f>
        <v>262539</v>
      </c>
      <c r="D12" s="31">
        <f>304364-13862-3462.81565400306</f>
        <v>287039.18434599694</v>
      </c>
      <c r="E12" s="29">
        <f>240614-13862</f>
        <v>226752</v>
      </c>
      <c r="F12" s="28">
        <f>150641-13862</f>
        <v>136779</v>
      </c>
      <c r="G12" s="28">
        <f>240857-13864</f>
        <v>226993</v>
      </c>
      <c r="H12" s="1">
        <f>SUM(B12:G12)</f>
        <v>1376375.1843459969</v>
      </c>
      <c r="J12" s="1">
        <f>$K$3*H18</f>
        <v>1376375.1843459969</v>
      </c>
      <c r="K12" s="1">
        <f>H12-J12</f>
        <v>0</v>
      </c>
      <c r="L12">
        <v>3462.8156540030614</v>
      </c>
    </row>
    <row r="13" spans="1:14" hidden="1"/>
    <row r="14" spans="1:14" hidden="1"/>
    <row r="15" spans="1:14" hidden="1"/>
    <row r="16" spans="1:14" hidden="1">
      <c r="G16">
        <f>H10/$H$9</f>
        <v>0.74160006360207731</v>
      </c>
      <c r="H16">
        <v>0.74160006360207731</v>
      </c>
    </row>
    <row r="17" spans="1:19" hidden="1">
      <c r="G17">
        <f>H11/$H$9</f>
        <v>0.22546883397695031</v>
      </c>
      <c r="H17">
        <v>0.22546883397695028</v>
      </c>
    </row>
    <row r="18" spans="1:19" hidden="1">
      <c r="G18">
        <f>H12/$H$9</f>
        <v>3.2931102420972469E-2</v>
      </c>
      <c r="H18">
        <v>3.2931102420972469E-2</v>
      </c>
    </row>
    <row r="19" spans="1:19" hidden="1">
      <c r="J19" s="1">
        <v>49625264</v>
      </c>
    </row>
    <row r="20" spans="1:19" hidden="1"/>
    <row r="21" spans="1:19" hidden="1">
      <c r="A21" t="s">
        <v>20</v>
      </c>
      <c r="B21" s="28">
        <f t="shared" ref="B21:G21" si="1">SUM(B22:B25)</f>
        <v>6593199</v>
      </c>
      <c r="C21" s="28">
        <f t="shared" si="1"/>
        <v>9122581.0000000037</v>
      </c>
      <c r="D21" s="28">
        <f t="shared" si="1"/>
        <v>8254581.0000000037</v>
      </c>
      <c r="E21" s="28">
        <f t="shared" si="1"/>
        <v>8042299</v>
      </c>
      <c r="F21" s="28">
        <f t="shared" si="1"/>
        <v>8056299</v>
      </c>
      <c r="G21" s="28">
        <f t="shared" si="1"/>
        <v>9556305</v>
      </c>
      <c r="H21" s="1">
        <f>SUM(B21:G21)</f>
        <v>49625264.000000007</v>
      </c>
    </row>
    <row r="22" spans="1:19" hidden="1">
      <c r="A22" s="32">
        <v>150</v>
      </c>
      <c r="B22" s="28">
        <f>5102337+30385</f>
        <v>5132722</v>
      </c>
      <c r="C22" s="31">
        <f>4698026+30385+2094883.40101172</f>
        <v>6823294.4010117203</v>
      </c>
      <c r="D22" s="31">
        <f>4024454+30385+2094883.40101172</f>
        <v>6149722.4010117203</v>
      </c>
      <c r="E22" s="28">
        <f>5831527+30385</f>
        <v>5861912</v>
      </c>
      <c r="F22" s="28">
        <f>5931975+30385</f>
        <v>5962360</v>
      </c>
      <c r="G22" s="28">
        <f>6978132+30390</f>
        <v>7008522</v>
      </c>
      <c r="H22" s="1">
        <f>SUM(B22:G22)</f>
        <v>36938532.802023441</v>
      </c>
      <c r="J22" s="1">
        <f>H27*$J$19</f>
        <v>36938532.802023433</v>
      </c>
      <c r="K22" s="1">
        <f>H22-J22</f>
        <v>0</v>
      </c>
      <c r="L22">
        <v>-4189766.8020234331</v>
      </c>
      <c r="M22">
        <v>-2094883.4010117166</v>
      </c>
    </row>
    <row r="23" spans="1:19" hidden="1">
      <c r="A23" s="32" t="s">
        <v>47</v>
      </c>
      <c r="B23" s="28">
        <f>1232254-40959</f>
        <v>1191295</v>
      </c>
      <c r="C23" s="31">
        <f>1399644-40959+627058.369835783</f>
        <v>1985743.369835783</v>
      </c>
      <c r="D23" s="31">
        <f>1241949-40959+627058.369835783</f>
        <v>1828048.369835783</v>
      </c>
      <c r="E23" s="28">
        <f>1983959-40959</f>
        <v>1943000</v>
      </c>
      <c r="F23" s="28">
        <f>1879474-40959</f>
        <v>1838515</v>
      </c>
      <c r="G23" s="28">
        <f>2311115-40960</f>
        <v>2270155</v>
      </c>
      <c r="H23" s="1">
        <f>SUM(B23:G23)</f>
        <v>11056756.739671566</v>
      </c>
      <c r="J23" s="1">
        <f>H28*$J$19</f>
        <v>11056756.739671566</v>
      </c>
      <c r="K23" s="1">
        <f>H23-J23</f>
        <v>0</v>
      </c>
      <c r="L23">
        <v>-1254116.7396715656</v>
      </c>
      <c r="M23">
        <v>-627058.3698357828</v>
      </c>
    </row>
    <row r="24" spans="1:19" hidden="1">
      <c r="A24" s="32">
        <v>670</v>
      </c>
      <c r="B24" s="28">
        <f>258609+10573</f>
        <v>269182</v>
      </c>
      <c r="C24" s="31">
        <f>210530+10573+92440.2291525009</f>
        <v>313543.22915250092</v>
      </c>
      <c r="D24" s="31">
        <f>173797+10573+92440.2291525009</f>
        <v>276810.22915250092</v>
      </c>
      <c r="E24" s="28">
        <f>226814+10573</f>
        <v>237387</v>
      </c>
      <c r="F24" s="28">
        <f>244851+10573</f>
        <v>255424</v>
      </c>
      <c r="G24" s="28">
        <f>267053+10575</f>
        <v>277628</v>
      </c>
      <c r="H24" s="1">
        <f>SUM(B24:G24)</f>
        <v>1629974.4583050017</v>
      </c>
      <c r="J24" s="1">
        <f>H29*$J$19</f>
        <v>1629974.4583050017</v>
      </c>
      <c r="K24" s="1">
        <f>H24-J24</f>
        <v>0</v>
      </c>
      <c r="L24">
        <v>-184880.45830500172</v>
      </c>
      <c r="M24">
        <v>-92440.229152500862</v>
      </c>
    </row>
    <row r="25" spans="1:19" hidden="1">
      <c r="J25" s="1"/>
    </row>
    <row r="26" spans="1:19" hidden="1"/>
    <row r="27" spans="1:19" hidden="1">
      <c r="G27">
        <f>H22/$H$21</f>
        <v>0.74434934597070224</v>
      </c>
      <c r="H27">
        <v>0.74434934597070224</v>
      </c>
    </row>
    <row r="28" spans="1:19" hidden="1">
      <c r="G28">
        <f>H23/$H$21</f>
        <v>0.22280499585194274</v>
      </c>
      <c r="H28">
        <v>0.22280499585194277</v>
      </c>
    </row>
    <row r="29" spans="1:19" hidden="1">
      <c r="G29">
        <f>H24/$H$21</f>
        <v>3.2845658177355012E-2</v>
      </c>
      <c r="H29">
        <v>3.2845658177355019E-2</v>
      </c>
    </row>
    <row r="30" spans="1:19">
      <c r="A30" s="47"/>
    </row>
    <row r="31" spans="1:19">
      <c r="Q31" s="118" t="s">
        <v>138</v>
      </c>
      <c r="R31" s="119"/>
      <c r="S31" s="120"/>
    </row>
    <row r="32" spans="1:19">
      <c r="Q32" s="51" t="s">
        <v>133</v>
      </c>
      <c r="R32" s="51" t="s">
        <v>134</v>
      </c>
      <c r="S32" s="51" t="s">
        <v>119</v>
      </c>
    </row>
    <row r="33" spans="1:19">
      <c r="Q33" s="12">
        <f>SUM(Q34:Q35)</f>
        <v>40243901</v>
      </c>
      <c r="R33" s="12">
        <f>SUM(R34:R35)</f>
        <v>42504100</v>
      </c>
      <c r="S33" s="38">
        <f>R33+Q33</f>
        <v>82748001</v>
      </c>
    </row>
    <row r="34" spans="1:19">
      <c r="P34" s="33">
        <v>670</v>
      </c>
      <c r="Q34" s="12">
        <v>40119010</v>
      </c>
      <c r="R34" s="12">
        <v>42266835</v>
      </c>
      <c r="S34" s="12">
        <f>R34+Q34</f>
        <v>82385845</v>
      </c>
    </row>
    <row r="35" spans="1:19">
      <c r="P35" s="33" t="s">
        <v>48</v>
      </c>
      <c r="Q35" s="12">
        <v>124890.99999999948</v>
      </c>
      <c r="R35" s="12">
        <v>237265</v>
      </c>
      <c r="S35" s="12">
        <f>R35+Q35</f>
        <v>362155.99999999948</v>
      </c>
    </row>
    <row r="36" spans="1:19">
      <c r="A36" s="10"/>
      <c r="B36" s="37" t="s">
        <v>44</v>
      </c>
      <c r="C36" s="37" t="s">
        <v>45</v>
      </c>
      <c r="D36" s="37" t="s">
        <v>49</v>
      </c>
      <c r="E36" s="37" t="s">
        <v>50</v>
      </c>
      <c r="F36" s="37" t="s">
        <v>51</v>
      </c>
      <c r="G36" s="37" t="s">
        <v>52</v>
      </c>
      <c r="H36" s="37" t="s">
        <v>53</v>
      </c>
      <c r="I36" s="37" t="s">
        <v>54</v>
      </c>
      <c r="J36" s="37" t="s">
        <v>55</v>
      </c>
      <c r="K36" s="37" t="s">
        <v>56</v>
      </c>
      <c r="L36" s="37" t="s">
        <v>57</v>
      </c>
      <c r="M36" s="37" t="s">
        <v>58</v>
      </c>
      <c r="N36" s="35" t="s">
        <v>135</v>
      </c>
    </row>
    <row r="37" spans="1:19">
      <c r="A37" s="10" t="s">
        <v>59</v>
      </c>
      <c r="B37" s="39">
        <f t="shared" ref="B37:G37" si="2">B51*$Q$37*1000</f>
        <v>8890.2874196174489</v>
      </c>
      <c r="C37" s="12">
        <f t="shared" si="2"/>
        <v>7536.3372840018656</v>
      </c>
      <c r="D37" s="12">
        <f t="shared" si="2"/>
        <v>7593.5023284748149</v>
      </c>
      <c r="E37" s="12">
        <f t="shared" si="2"/>
        <v>5494.6750052337111</v>
      </c>
      <c r="F37" s="12">
        <f t="shared" si="2"/>
        <v>4594.4344657435176</v>
      </c>
      <c r="G37" s="12">
        <f t="shared" si="2"/>
        <v>6009.7725000319924</v>
      </c>
      <c r="H37" s="12">
        <f t="shared" ref="H37:M37" si="3">H51*$R$37*1000</f>
        <v>7079.2138128734623</v>
      </c>
      <c r="I37" s="12">
        <f t="shared" si="3"/>
        <v>5120.6989417430323</v>
      </c>
      <c r="J37" s="12">
        <f t="shared" si="3"/>
        <v>5375.8148478692656</v>
      </c>
      <c r="K37" s="12">
        <f t="shared" si="3"/>
        <v>6671.0460637089127</v>
      </c>
      <c r="L37" s="12">
        <f t="shared" si="3"/>
        <v>7890.9033910885091</v>
      </c>
      <c r="M37" s="12">
        <f t="shared" si="3"/>
        <v>10129.157942716822</v>
      </c>
      <c r="N37" s="49">
        <f>SUM(B37:M37)</f>
        <v>82385.844003103353</v>
      </c>
      <c r="Q37" s="55">
        <f>Q34/Q33</f>
        <v>0.9968966477678195</v>
      </c>
      <c r="R37" s="55">
        <f>R34/R33</f>
        <v>0.99441783263261663</v>
      </c>
      <c r="S37" s="55">
        <f>S34/S33</f>
        <v>0.9956233867208466</v>
      </c>
    </row>
    <row r="38" spans="1:19">
      <c r="A38" s="10" t="s">
        <v>48</v>
      </c>
      <c r="B38" s="12">
        <f t="shared" ref="B38:G38" si="4">B51*$Q$38*1000</f>
        <v>27.675580382552766</v>
      </c>
      <c r="C38" s="12">
        <f t="shared" si="4"/>
        <v>23.460715998133381</v>
      </c>
      <c r="D38" s="12">
        <f t="shared" si="4"/>
        <v>23.638671525183305</v>
      </c>
      <c r="E38" s="12">
        <f t="shared" si="4"/>
        <v>17.104994766287618</v>
      </c>
      <c r="F38" s="12">
        <f t="shared" si="4"/>
        <v>14.302534256482684</v>
      </c>
      <c r="G38" s="12">
        <f t="shared" si="4"/>
        <v>18.708499968007498</v>
      </c>
      <c r="H38" s="12">
        <f t="shared" ref="H38:M38" si="5">H51*$R$38*1000</f>
        <v>39.739187126536017</v>
      </c>
      <c r="I38" s="12">
        <f t="shared" si="5"/>
        <v>28.745058256968154</v>
      </c>
      <c r="J38" s="12">
        <f t="shared" si="5"/>
        <v>30.177152130735632</v>
      </c>
      <c r="K38" s="12">
        <f t="shared" si="5"/>
        <v>37.447936291087217</v>
      </c>
      <c r="L38" s="12">
        <f t="shared" si="5"/>
        <v>44.295608911493254</v>
      </c>
      <c r="M38" s="12">
        <f t="shared" si="5"/>
        <v>56.860057283179749</v>
      </c>
      <c r="N38" s="39">
        <f>SUM(B38:M38)</f>
        <v>362.15599689664731</v>
      </c>
      <c r="Q38" s="55">
        <f>Q35/Q33</f>
        <v>3.1033522321804608E-3</v>
      </c>
      <c r="R38" s="55">
        <f>R35/R33</f>
        <v>5.5821673673833823E-3</v>
      </c>
      <c r="S38" s="55">
        <f>S35/S33</f>
        <v>4.3766132791534075E-3</v>
      </c>
    </row>
    <row r="39" spans="1:19" hidden="1">
      <c r="A39" s="10" t="s">
        <v>60</v>
      </c>
      <c r="B39" s="12"/>
      <c r="C39" s="12"/>
      <c r="D39" s="12"/>
      <c r="E39" s="12"/>
      <c r="F39" s="12"/>
      <c r="G39" s="12"/>
      <c r="H39" s="12"/>
      <c r="I39" s="12"/>
      <c r="J39" s="12"/>
      <c r="K39" s="12"/>
      <c r="L39" s="12"/>
      <c r="M39" s="12"/>
      <c r="N39" s="10"/>
      <c r="Q39" s="55"/>
      <c r="R39" s="55"/>
      <c r="S39" s="55"/>
    </row>
    <row r="40" spans="1:19">
      <c r="N40" s="6">
        <f>N37+N38</f>
        <v>82748</v>
      </c>
      <c r="Q40" s="55">
        <f>Q38+Q37</f>
        <v>1</v>
      </c>
      <c r="R40" s="55">
        <f>R38+R37</f>
        <v>1</v>
      </c>
      <c r="S40" s="55">
        <f>S38+S37</f>
        <v>1</v>
      </c>
    </row>
    <row r="41" spans="1:19">
      <c r="N41" s="6"/>
      <c r="Q41" s="8"/>
      <c r="R41" s="8"/>
      <c r="S41" s="8"/>
    </row>
    <row r="42" spans="1:19" hidden="1">
      <c r="A42" s="10" t="s">
        <v>9</v>
      </c>
      <c r="B42" s="12">
        <v>5203.6724999999997</v>
      </c>
      <c r="C42" s="12">
        <v>3437.3905</v>
      </c>
      <c r="D42" s="12">
        <v>3488.5785000000001</v>
      </c>
      <c r="E42" s="12">
        <v>664.27850000000001</v>
      </c>
      <c r="F42" s="12">
        <v>680.83950000000004</v>
      </c>
      <c r="G42" s="12">
        <v>3796.5395000000003</v>
      </c>
      <c r="H42" s="12">
        <v>3758.2146666666667</v>
      </c>
      <c r="I42" s="12">
        <v>3010.0076666666669</v>
      </c>
      <c r="J42" s="12">
        <v>2965.530666666667</v>
      </c>
      <c r="K42" s="12">
        <v>3933.6076666666722</v>
      </c>
      <c r="L42" s="12">
        <v>4457.6156666666629</v>
      </c>
      <c r="M42" s="12">
        <v>5137.8696666666656</v>
      </c>
      <c r="N42" s="12">
        <f>SUM(B42:M42)</f>
        <v>40534.145000000004</v>
      </c>
    </row>
    <row r="43" spans="1:19" hidden="1">
      <c r="A43" s="10" t="s">
        <v>10</v>
      </c>
      <c r="B43" s="12">
        <v>4321.5684999999994</v>
      </c>
      <c r="C43" s="12">
        <v>4467.9835000000003</v>
      </c>
      <c r="D43" s="12">
        <v>5247.3504999999996</v>
      </c>
      <c r="E43" s="12">
        <v>3913.3724999999999</v>
      </c>
      <c r="F43" s="12">
        <v>3746.4485</v>
      </c>
      <c r="G43" s="12">
        <v>3961.5045</v>
      </c>
      <c r="H43" s="12">
        <v>3872.0793333333331</v>
      </c>
      <c r="I43" s="12">
        <v>3284.6153333333332</v>
      </c>
      <c r="J43" s="12">
        <v>3236.7193333333371</v>
      </c>
      <c r="K43" s="12">
        <v>3186.913333333333</v>
      </c>
      <c r="L43" s="12">
        <v>3726.6273333333329</v>
      </c>
      <c r="M43" s="12">
        <v>4238.824333333333</v>
      </c>
      <c r="N43" s="12">
        <f>SUM(B43:M43)</f>
        <v>47204.006999999991</v>
      </c>
    </row>
    <row r="44" spans="1:19" hidden="1">
      <c r="A44" s="36" t="s">
        <v>20</v>
      </c>
      <c r="B44" s="12">
        <f>B42+B43</f>
        <v>9525.2409999999982</v>
      </c>
      <c r="C44" s="12">
        <f t="shared" ref="C44:N44" si="6">C42+C43</f>
        <v>7905.3739999999998</v>
      </c>
      <c r="D44" s="12">
        <f t="shared" si="6"/>
        <v>8735.9290000000001</v>
      </c>
      <c r="E44" s="12">
        <f t="shared" si="6"/>
        <v>4577.6509999999998</v>
      </c>
      <c r="F44" s="12">
        <f t="shared" si="6"/>
        <v>4427.2880000000005</v>
      </c>
      <c r="G44" s="12">
        <f t="shared" si="6"/>
        <v>7758.0439999999999</v>
      </c>
      <c r="H44" s="12">
        <f t="shared" si="6"/>
        <v>7630.2939999999999</v>
      </c>
      <c r="I44" s="12">
        <f t="shared" si="6"/>
        <v>6294.6229999999996</v>
      </c>
      <c r="J44" s="12">
        <f t="shared" si="6"/>
        <v>6202.2500000000036</v>
      </c>
      <c r="K44" s="12">
        <f t="shared" si="6"/>
        <v>7120.5210000000052</v>
      </c>
      <c r="L44" s="12">
        <f t="shared" si="6"/>
        <v>8184.2429999999958</v>
      </c>
      <c r="M44" s="12">
        <f t="shared" si="6"/>
        <v>9376.6939999999995</v>
      </c>
      <c r="N44" s="12">
        <f t="shared" si="6"/>
        <v>87738.152000000002</v>
      </c>
    </row>
    <row r="45" spans="1:19" hidden="1"/>
    <row r="46" spans="1:19" hidden="1"/>
    <row r="47" spans="1:19" hidden="1">
      <c r="A47" s="10" t="s">
        <v>61</v>
      </c>
      <c r="B47" s="12"/>
      <c r="C47" s="12"/>
      <c r="D47" s="12"/>
      <c r="E47" s="12"/>
      <c r="F47" s="12"/>
      <c r="G47" s="12"/>
      <c r="H47" s="12"/>
      <c r="I47" s="12"/>
      <c r="J47" s="12"/>
      <c r="K47" s="12"/>
      <c r="L47" s="12"/>
      <c r="M47" s="12"/>
      <c r="N47" s="12">
        <f>SUM(B47:M47)</f>
        <v>0</v>
      </c>
    </row>
    <row r="48" spans="1:19" hidden="1">
      <c r="A48" s="10" t="s">
        <v>48</v>
      </c>
      <c r="B48" s="12"/>
      <c r="C48" s="12"/>
      <c r="D48" s="12"/>
      <c r="E48" s="12"/>
      <c r="F48" s="12"/>
      <c r="G48" s="12"/>
      <c r="H48" s="12"/>
      <c r="I48" s="12"/>
      <c r="J48" s="12"/>
      <c r="K48" s="12"/>
      <c r="L48" s="12"/>
      <c r="M48" s="12"/>
      <c r="N48" s="12">
        <f>SUM(B48:M48)</f>
        <v>0</v>
      </c>
    </row>
    <row r="49" spans="1:19">
      <c r="A49" s="30"/>
      <c r="B49" s="30"/>
      <c r="C49" s="30"/>
      <c r="D49" s="30"/>
      <c r="E49" s="30"/>
      <c r="F49" s="30"/>
      <c r="G49" s="30"/>
      <c r="H49" s="30"/>
      <c r="I49" s="30"/>
      <c r="J49" s="30"/>
      <c r="K49" s="30"/>
      <c r="L49" s="30"/>
      <c r="M49" s="30"/>
      <c r="N49" s="30"/>
      <c r="O49" s="30"/>
      <c r="Q49" s="8"/>
      <c r="R49" s="1"/>
      <c r="S49" s="8"/>
    </row>
    <row r="50" spans="1:19" ht="30">
      <c r="B50" s="37" t="s">
        <v>44</v>
      </c>
      <c r="C50" s="37" t="s">
        <v>45</v>
      </c>
      <c r="D50" s="37" t="s">
        <v>49</v>
      </c>
      <c r="E50" s="37" t="s">
        <v>50</v>
      </c>
      <c r="F50" s="37" t="s">
        <v>51</v>
      </c>
      <c r="G50" s="37" t="s">
        <v>52</v>
      </c>
      <c r="H50" s="37" t="s">
        <v>53</v>
      </c>
      <c r="I50" s="37" t="s">
        <v>54</v>
      </c>
      <c r="J50" s="37" t="s">
        <v>55</v>
      </c>
      <c r="K50" s="37" t="s">
        <v>56</v>
      </c>
      <c r="L50" s="37" t="s">
        <v>57</v>
      </c>
      <c r="M50" s="37" t="s">
        <v>58</v>
      </c>
      <c r="N50" s="40" t="s">
        <v>136</v>
      </c>
      <c r="Q50" s="8"/>
      <c r="R50" s="1"/>
      <c r="S50" s="8"/>
    </row>
    <row r="51" spans="1:19">
      <c r="B51" s="54">
        <v>8.9179630000000021</v>
      </c>
      <c r="C51" s="54">
        <v>7.5597979999999989</v>
      </c>
      <c r="D51" s="54">
        <v>7.6171409999999993</v>
      </c>
      <c r="E51" s="54">
        <v>5.511779999999999</v>
      </c>
      <c r="F51" s="54">
        <v>4.6087370000000005</v>
      </c>
      <c r="G51" s="54">
        <v>6.0284810000000002</v>
      </c>
      <c r="H51" s="54">
        <v>7.1189529999999976</v>
      </c>
      <c r="I51" s="54">
        <v>5.1494439999999999</v>
      </c>
      <c r="J51" s="54">
        <v>5.4059920000000012</v>
      </c>
      <c r="K51" s="54">
        <v>6.708494</v>
      </c>
      <c r="L51" s="54">
        <v>7.9351990000000017</v>
      </c>
      <c r="M51" s="54">
        <v>10.186018000000001</v>
      </c>
      <c r="N51" s="39">
        <f>SUM(B51:M51)</f>
        <v>82.748000000000005</v>
      </c>
    </row>
    <row r="52" spans="1:19">
      <c r="Q52" s="8"/>
      <c r="S52" s="4"/>
    </row>
    <row r="53" spans="1:19">
      <c r="Q53" s="8"/>
      <c r="S53" s="4"/>
    </row>
    <row r="54" spans="1:19">
      <c r="B54" s="48"/>
      <c r="C54" s="41" t="s">
        <v>116</v>
      </c>
      <c r="D54" s="41" t="s">
        <v>11</v>
      </c>
      <c r="E54" s="41" t="s">
        <v>117</v>
      </c>
      <c r="F54" s="41" t="s">
        <v>13</v>
      </c>
      <c r="G54" s="42" t="s">
        <v>118</v>
      </c>
      <c r="Q54" s="8"/>
      <c r="S54" s="4"/>
    </row>
    <row r="55" spans="1:19">
      <c r="B55" s="48" t="s">
        <v>120</v>
      </c>
      <c r="C55" s="39">
        <v>18.354600000000001</v>
      </c>
      <c r="D55" s="34">
        <v>2.8526369999999996</v>
      </c>
      <c r="E55" s="53">
        <f>C55-D55</f>
        <v>15.501963000000002</v>
      </c>
      <c r="F55" s="10">
        <v>6.5839999999999996</v>
      </c>
      <c r="G55" s="43">
        <f>E55-F55</f>
        <v>8.9179630000000021</v>
      </c>
    </row>
    <row r="56" spans="1:19">
      <c r="B56" s="48" t="s">
        <v>121</v>
      </c>
      <c r="C56" s="10">
        <v>16.776499999999999</v>
      </c>
      <c r="D56" s="10">
        <v>2.5999020000000002</v>
      </c>
      <c r="E56" s="10">
        <f t="shared" ref="E56:E66" si="7">C56-D56</f>
        <v>14.176597999999998</v>
      </c>
      <c r="F56" s="10">
        <v>6.6167999999999996</v>
      </c>
      <c r="G56" s="43">
        <f>E56-F56</f>
        <v>7.5597979999999989</v>
      </c>
    </row>
    <row r="57" spans="1:19">
      <c r="B57" s="48" t="s">
        <v>122</v>
      </c>
      <c r="C57" s="10">
        <v>16.0733</v>
      </c>
      <c r="D57" s="10">
        <v>2.4817589999999998</v>
      </c>
      <c r="E57" s="10">
        <f t="shared" si="7"/>
        <v>13.591540999999999</v>
      </c>
      <c r="F57" s="10">
        <v>5.9744000000000002</v>
      </c>
      <c r="G57" s="43">
        <f t="shared" ref="G57:G66" si="8">E57-F57</f>
        <v>7.6171409999999993</v>
      </c>
    </row>
    <row r="58" spans="1:19">
      <c r="B58" s="48" t="s">
        <v>123</v>
      </c>
      <c r="C58" s="10">
        <v>13.548299999999999</v>
      </c>
      <c r="D58" s="10">
        <v>2.07342</v>
      </c>
      <c r="E58" s="10">
        <f t="shared" si="7"/>
        <v>11.474879999999999</v>
      </c>
      <c r="F58" s="10">
        <v>5.9630999999999998</v>
      </c>
      <c r="G58" s="43">
        <f>E58-F58</f>
        <v>5.511779999999999</v>
      </c>
    </row>
    <row r="59" spans="1:19">
      <c r="B59" s="48" t="s">
        <v>124</v>
      </c>
      <c r="C59" s="10">
        <v>12.3009</v>
      </c>
      <c r="D59" s="10">
        <v>1.8715630000000001</v>
      </c>
      <c r="E59" s="10">
        <f t="shared" si="7"/>
        <v>10.429337</v>
      </c>
      <c r="F59" s="10">
        <v>5.8205999999999998</v>
      </c>
      <c r="G59" s="43">
        <f t="shared" si="8"/>
        <v>4.6087370000000005</v>
      </c>
    </row>
    <row r="60" spans="1:19">
      <c r="B60" s="48" t="s">
        <v>125</v>
      </c>
      <c r="C60" s="10">
        <v>14.8025</v>
      </c>
      <c r="D60" s="10">
        <v>2.2463190000000002</v>
      </c>
      <c r="E60" s="10">
        <f t="shared" si="7"/>
        <v>12.556181</v>
      </c>
      <c r="F60" s="10">
        <v>6.5277000000000003</v>
      </c>
      <c r="G60" s="43">
        <f t="shared" si="8"/>
        <v>6.0284810000000002</v>
      </c>
    </row>
    <row r="61" spans="1:19">
      <c r="B61" s="48" t="s">
        <v>126</v>
      </c>
      <c r="C61" s="10">
        <v>18.369299999999999</v>
      </c>
      <c r="D61" s="10">
        <v>2.9031469999999997</v>
      </c>
      <c r="E61" s="10">
        <f t="shared" si="7"/>
        <v>15.466152999999998</v>
      </c>
      <c r="F61" s="10">
        <v>8.3472000000000008</v>
      </c>
      <c r="G61" s="43">
        <f t="shared" si="8"/>
        <v>7.1189529999999976</v>
      </c>
    </row>
    <row r="62" spans="1:19">
      <c r="B62" s="48" t="s">
        <v>127</v>
      </c>
      <c r="C62" s="10">
        <v>15.1654</v>
      </c>
      <c r="D62" s="10">
        <v>2.402056</v>
      </c>
      <c r="E62" s="10">
        <f t="shared" si="7"/>
        <v>12.763344</v>
      </c>
      <c r="F62" s="10">
        <v>7.6139000000000001</v>
      </c>
      <c r="G62" s="43">
        <f t="shared" si="8"/>
        <v>5.1494439999999999</v>
      </c>
    </row>
    <row r="63" spans="1:19">
      <c r="B63" s="48" t="s">
        <v>128</v>
      </c>
      <c r="C63" s="10">
        <v>13.2148</v>
      </c>
      <c r="D63" s="10">
        <v>2.0070079999999999</v>
      </c>
      <c r="E63" s="10">
        <f t="shared" si="7"/>
        <v>11.207792000000001</v>
      </c>
      <c r="F63" s="10">
        <v>5.8018000000000001</v>
      </c>
      <c r="G63" s="43">
        <f t="shared" si="8"/>
        <v>5.4059920000000012</v>
      </c>
    </row>
    <row r="64" spans="1:19">
      <c r="B64" s="48" t="s">
        <v>129</v>
      </c>
      <c r="C64" s="10">
        <v>14.6739</v>
      </c>
      <c r="D64" s="10">
        <v>2.245206</v>
      </c>
      <c r="E64" s="10">
        <f t="shared" si="7"/>
        <v>12.428694</v>
      </c>
      <c r="F64" s="10">
        <v>5.7202000000000002</v>
      </c>
      <c r="G64" s="43">
        <f t="shared" si="8"/>
        <v>6.708494</v>
      </c>
    </row>
    <row r="65" spans="2:14">
      <c r="B65" s="48" t="s">
        <v>130</v>
      </c>
      <c r="C65" s="10">
        <v>16.533200000000001</v>
      </c>
      <c r="D65" s="10">
        <v>2.606001</v>
      </c>
      <c r="E65" s="10">
        <f t="shared" si="7"/>
        <v>13.927199000000002</v>
      </c>
      <c r="F65" s="10">
        <v>5.992</v>
      </c>
      <c r="G65" s="43">
        <f t="shared" si="8"/>
        <v>7.9351990000000017</v>
      </c>
    </row>
    <row r="66" spans="2:14">
      <c r="B66" s="48" t="s">
        <v>131</v>
      </c>
      <c r="C66" s="10">
        <v>19.537600000000001</v>
      </c>
      <c r="D66" s="10">
        <v>3.0858819999999998</v>
      </c>
      <c r="E66" s="10">
        <f t="shared" si="7"/>
        <v>16.451718</v>
      </c>
      <c r="F66" s="10">
        <v>6.2656999999999998</v>
      </c>
      <c r="G66" s="43">
        <f t="shared" si="8"/>
        <v>10.186018000000001</v>
      </c>
    </row>
    <row r="67" spans="2:14">
      <c r="B67" s="48"/>
      <c r="C67" s="44">
        <f>SUM(C55:C66)</f>
        <v>189.3503</v>
      </c>
      <c r="D67" s="45">
        <f>SUM(D55:D66)</f>
        <v>29.374899999999997</v>
      </c>
      <c r="E67" s="45">
        <f>SUM(E55:E66)</f>
        <v>159.97540000000001</v>
      </c>
      <c r="F67" s="45">
        <f>SUM(F55:F66)</f>
        <v>77.227400000000003</v>
      </c>
      <c r="G67" s="46">
        <f>SUM(G55:G66)</f>
        <v>82.748000000000005</v>
      </c>
      <c r="H67" s="1"/>
    </row>
    <row r="72" spans="2:14">
      <c r="C72" t="s">
        <v>132</v>
      </c>
    </row>
    <row r="73" spans="2:14" ht="32.25" customHeight="1">
      <c r="B73" s="10" t="s">
        <v>44</v>
      </c>
      <c r="C73" s="10" t="s">
        <v>45</v>
      </c>
      <c r="D73" s="10" t="s">
        <v>49</v>
      </c>
      <c r="E73" s="10" t="s">
        <v>50</v>
      </c>
      <c r="F73" s="10" t="s">
        <v>51</v>
      </c>
      <c r="G73" s="10" t="s">
        <v>52</v>
      </c>
      <c r="H73" s="10" t="s">
        <v>53</v>
      </c>
      <c r="I73" s="10" t="s">
        <v>54</v>
      </c>
      <c r="J73" s="10" t="s">
        <v>55</v>
      </c>
      <c r="K73" s="10" t="s">
        <v>56</v>
      </c>
      <c r="L73" s="10" t="s">
        <v>57</v>
      </c>
      <c r="M73" s="10" t="s">
        <v>58</v>
      </c>
      <c r="N73" s="50" t="s">
        <v>137</v>
      </c>
    </row>
    <row r="74" spans="2:14">
      <c r="B74" s="56">
        <v>2.8526369999999996</v>
      </c>
      <c r="C74" s="52">
        <v>2.5999020000000002</v>
      </c>
      <c r="D74" s="52">
        <v>2.4817589999999998</v>
      </c>
      <c r="E74" s="52">
        <v>2.07342</v>
      </c>
      <c r="F74" s="52">
        <v>1.8715630000000001</v>
      </c>
      <c r="G74" s="52">
        <v>2.2463190000000002</v>
      </c>
      <c r="H74" s="52">
        <v>2.9031469999999997</v>
      </c>
      <c r="I74" s="52">
        <v>2.402056</v>
      </c>
      <c r="J74" s="52">
        <v>2.0070079999999999</v>
      </c>
      <c r="K74" s="52">
        <v>2.245206</v>
      </c>
      <c r="L74" s="52">
        <v>2.606001</v>
      </c>
      <c r="M74" s="52">
        <v>3.0858819999999998</v>
      </c>
      <c r="N74" s="52">
        <f>SUM(B74:M74)</f>
        <v>29.374899999999997</v>
      </c>
    </row>
  </sheetData>
  <mergeCells count="1">
    <mergeCell ref="Q31:S31"/>
  </mergeCells>
  <dataValidations disablePrompts="1" count="1">
    <dataValidation type="decimal" allowBlank="1" showErrorMessage="1" errorTitle="Ошибка" error="Допускается ввод только неотрицательных чисел!" sqref="B10:B12 C11:G12 B22:G24">
      <formula1>0</formula1>
      <formula2>9.99999999999999E+23</formula2>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График</vt:lpstr>
      <vt:lpstr>2024</vt:lpstr>
      <vt:lpstr>прогноз</vt:lpstr>
      <vt:lpstr>расшиф пр потреб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2023-11-13T05:32:57Z</dcterms:modified>
</cp:coreProperties>
</file>